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T:\ECSETS\CARES Act 2020\EANS II\Data Info\"/>
    </mc:Choice>
  </mc:AlternateContent>
  <xr:revisionPtr revIDLastSave="0" documentId="13_ncr:1_{8DB24F46-0790-45B4-ABDE-4F1F5C744B42}" xr6:coauthVersionLast="47" xr6:coauthVersionMax="47" xr10:uidLastSave="{00000000-0000-0000-0000-000000000000}"/>
  <bookViews>
    <workbookView xWindow="-28920" yWindow="-120" windowWidth="29040" windowHeight="15840" xr2:uid="{EE17B06C-03C7-4629-88CC-B2B72FEF4B71}"/>
  </bookViews>
  <sheets>
    <sheet name="Instructions and Totals" sheetId="5" r:id="rId1"/>
    <sheet name="Table 1 - Service Center Menu" sheetId="1" r:id="rId2"/>
    <sheet name="Table 2 - Full-Time Personnel" sheetId="11" r:id="rId3"/>
    <sheet name="Table 3 - Part-Time Personnel" sheetId="13" r:id="rId4"/>
    <sheet name="Table 4 - Other Requests" sheetId="6" r:id="rId5"/>
    <sheet name="Reference Table 1" sheetId="14" r:id="rId6"/>
    <sheet name="Reference Table 2" sheetId="15" r:id="rId7"/>
  </sheets>
  <definedNames>
    <definedName name="_Hlk60857565" localSheetId="1">'Reference Table 1'!$C$11</definedName>
    <definedName name="_Hlk60857565" localSheetId="2">'Table 2 - Full-Time Personnel'!#REF!</definedName>
    <definedName name="_Hlk60857565" localSheetId="3">'Table 3 - Part-Time Personnel'!#REF!</definedName>
    <definedName name="_Hlk60857565" localSheetId="4">'Table 4 - Other Requests'!#REF!</definedName>
    <definedName name="_xlnm.Print_Area" localSheetId="1">'Table 1 - Service Center Menu'!$A$5:$V$81</definedName>
    <definedName name="_xlnm.Print_Area" localSheetId="2">'Table 2 - Full-Time Personnel'!$A$5:$S$80</definedName>
    <definedName name="_xlnm.Print_Area" localSheetId="3">'Table 3 - Part-Time Personnel'!$A$5:$X$80</definedName>
    <definedName name="_xlnm.Print_Area" localSheetId="4">'Table 4 - Other Requests'!$A$4:$O$80</definedName>
    <definedName name="_xlnm.Print_Titles" localSheetId="1">'Table 1 - Service Center Menu'!$5:$7</definedName>
    <definedName name="_xlnm.Print_Titles" localSheetId="2">'Table 2 - Full-Time Personnel'!$5:$7</definedName>
    <definedName name="_xlnm.Print_Titles" localSheetId="3">'Table 3 - Part-Time Personnel'!$5:$7</definedName>
    <definedName name="_xlnm.Print_Titles" localSheetId="4">'Table 4 - Other Requests'!$4:$6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6" l="1"/>
  <c r="C3" i="13" l="1"/>
  <c r="F15" i="13"/>
  <c r="F210" i="13"/>
  <c r="F13" i="13"/>
  <c r="F14"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12" i="13"/>
  <c r="C3" i="6"/>
  <c r="C2" i="6"/>
  <c r="C2" i="13"/>
  <c r="C3" i="11"/>
  <c r="C2" i="11"/>
  <c r="C3" i="1"/>
  <c r="C2" i="1"/>
  <c r="E211" i="1" l="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P14" i="11" l="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206" i="11"/>
  <c r="P207" i="11"/>
  <c r="P208" i="11"/>
  <c r="P12" i="11"/>
  <c r="N112" i="1" l="1"/>
  <c r="R113" i="1"/>
  <c r="O114" i="1"/>
  <c r="O115" i="1"/>
  <c r="O116" i="1"/>
  <c r="O117" i="1"/>
  <c r="O118" i="1"/>
  <c r="O119" i="1"/>
  <c r="O120" i="1"/>
  <c r="O121" i="1"/>
  <c r="O122" i="1"/>
  <c r="O123" i="1"/>
  <c r="O124" i="1"/>
  <c r="O125" i="1"/>
  <c r="O126" i="1"/>
  <c r="S127" i="1"/>
  <c r="O128" i="1"/>
  <c r="O129" i="1"/>
  <c r="O130" i="1"/>
  <c r="O131" i="1"/>
  <c r="O132" i="1"/>
  <c r="O133" i="1"/>
  <c r="O134" i="1"/>
  <c r="P135" i="1"/>
  <c r="O136" i="1"/>
  <c r="O137" i="1"/>
  <c r="O138" i="1"/>
  <c r="O139" i="1"/>
  <c r="O140" i="1"/>
  <c r="O141" i="1"/>
  <c r="O142" i="1"/>
  <c r="S143" i="1"/>
  <c r="O144" i="1"/>
  <c r="O145" i="1"/>
  <c r="O146" i="1"/>
  <c r="O147" i="1"/>
  <c r="O148" i="1"/>
  <c r="O149" i="1"/>
  <c r="O150" i="1"/>
  <c r="O151" i="1"/>
  <c r="P152" i="1"/>
  <c r="O153" i="1"/>
  <c r="O154" i="1"/>
  <c r="O155" i="1"/>
  <c r="O156" i="1"/>
  <c r="O157" i="1"/>
  <c r="O158" i="1"/>
  <c r="O159" i="1"/>
  <c r="P160" i="1"/>
  <c r="P161" i="1"/>
  <c r="O163" i="1"/>
  <c r="O164" i="1"/>
  <c r="O165" i="1"/>
  <c r="O166" i="1"/>
  <c r="P167" i="1"/>
  <c r="S168" i="1"/>
  <c r="R169" i="1"/>
  <c r="N170" i="1"/>
  <c r="R171" i="1"/>
  <c r="N172" i="1"/>
  <c r="R173" i="1"/>
  <c r="N174" i="1"/>
  <c r="R175" i="1"/>
  <c r="N175" i="1"/>
  <c r="N176" i="1"/>
  <c r="R177" i="1"/>
  <c r="O177" i="1"/>
  <c r="N178" i="1"/>
  <c r="R179" i="1"/>
  <c r="N180" i="1"/>
  <c r="R181" i="1"/>
  <c r="N182" i="1"/>
  <c r="R183" i="1"/>
  <c r="N184" i="1"/>
  <c r="R185" i="1"/>
  <c r="N186" i="1"/>
  <c r="R187" i="1"/>
  <c r="N188" i="1"/>
  <c r="R189" i="1"/>
  <c r="N190" i="1"/>
  <c r="R191" i="1"/>
  <c r="N192" i="1"/>
  <c r="R193" i="1"/>
  <c r="N194" i="1"/>
  <c r="O194" i="1"/>
  <c r="R195" i="1"/>
  <c r="S196" i="1"/>
  <c r="O197" i="1"/>
  <c r="S198" i="1"/>
  <c r="Q199" i="1"/>
  <c r="S200" i="1"/>
  <c r="S201" i="1"/>
  <c r="S202" i="1"/>
  <c r="N203" i="1"/>
  <c r="R204" i="1"/>
  <c r="P205" i="1"/>
  <c r="R206" i="1"/>
  <c r="Q207" i="1"/>
  <c r="N207" i="1"/>
  <c r="O207" i="1"/>
  <c r="S207" i="1"/>
  <c r="S208" i="1"/>
  <c r="R209" i="1"/>
  <c r="P209" i="1"/>
  <c r="S209" i="1"/>
  <c r="R210" i="1"/>
  <c r="N211" i="1"/>
  <c r="C9" i="11"/>
  <c r="M111" i="11"/>
  <c r="N111" i="11"/>
  <c r="M112" i="11"/>
  <c r="N112" i="11"/>
  <c r="M113" i="11"/>
  <c r="N113" i="11"/>
  <c r="M114" i="11"/>
  <c r="N114" i="11"/>
  <c r="M115" i="11"/>
  <c r="N115" i="11"/>
  <c r="M116" i="11"/>
  <c r="N116" i="11"/>
  <c r="M117" i="11"/>
  <c r="N117" i="11"/>
  <c r="M118" i="11"/>
  <c r="N118" i="11"/>
  <c r="M119" i="11"/>
  <c r="N119" i="11"/>
  <c r="M120" i="11"/>
  <c r="N120" i="11"/>
  <c r="M121" i="11"/>
  <c r="N121" i="11"/>
  <c r="M122" i="11"/>
  <c r="N122" i="11"/>
  <c r="M123" i="11"/>
  <c r="N123" i="11"/>
  <c r="M124" i="11"/>
  <c r="N124" i="11"/>
  <c r="M125" i="11"/>
  <c r="N125" i="11"/>
  <c r="M126" i="11"/>
  <c r="N126" i="11"/>
  <c r="M127" i="11"/>
  <c r="N127" i="11"/>
  <c r="M128" i="11"/>
  <c r="N128" i="11"/>
  <c r="M129" i="11"/>
  <c r="N129" i="11"/>
  <c r="M130" i="11"/>
  <c r="N130" i="11"/>
  <c r="M131" i="11"/>
  <c r="N131" i="11"/>
  <c r="M132" i="11"/>
  <c r="N132" i="11"/>
  <c r="M133" i="11"/>
  <c r="N133" i="11"/>
  <c r="M134" i="11"/>
  <c r="N134" i="11"/>
  <c r="M135" i="11"/>
  <c r="N135" i="11"/>
  <c r="M136" i="11"/>
  <c r="N136" i="11"/>
  <c r="M137" i="11"/>
  <c r="N137" i="11"/>
  <c r="M138" i="11"/>
  <c r="N138" i="11"/>
  <c r="M139" i="11"/>
  <c r="N139" i="11"/>
  <c r="M140" i="11"/>
  <c r="N140" i="11"/>
  <c r="M141" i="11"/>
  <c r="N141" i="11"/>
  <c r="M142" i="11"/>
  <c r="N142" i="11"/>
  <c r="M143" i="11"/>
  <c r="N143" i="11"/>
  <c r="M144" i="11"/>
  <c r="N144" i="11"/>
  <c r="M145" i="11"/>
  <c r="N145" i="11"/>
  <c r="M146" i="11"/>
  <c r="N146" i="11"/>
  <c r="M147" i="11"/>
  <c r="N147" i="11"/>
  <c r="M148" i="11"/>
  <c r="N148" i="11"/>
  <c r="M149" i="11"/>
  <c r="N149" i="11"/>
  <c r="M150" i="11"/>
  <c r="N150" i="11"/>
  <c r="M151" i="11"/>
  <c r="N151" i="11"/>
  <c r="M152" i="11"/>
  <c r="N152" i="11"/>
  <c r="M153" i="11"/>
  <c r="N153" i="11"/>
  <c r="M154" i="11"/>
  <c r="N154" i="11"/>
  <c r="M155" i="11"/>
  <c r="N155" i="11"/>
  <c r="M156" i="11"/>
  <c r="N156" i="11"/>
  <c r="M157" i="11"/>
  <c r="N157" i="11"/>
  <c r="M158" i="11"/>
  <c r="N158" i="11"/>
  <c r="M159" i="11"/>
  <c r="N159" i="11"/>
  <c r="M160" i="11"/>
  <c r="N160" i="11"/>
  <c r="M161" i="11"/>
  <c r="N161" i="11"/>
  <c r="M162" i="11"/>
  <c r="N162" i="11"/>
  <c r="M163" i="11"/>
  <c r="N163" i="11"/>
  <c r="M164" i="11"/>
  <c r="N164" i="11"/>
  <c r="M165" i="11"/>
  <c r="N165" i="11"/>
  <c r="M166" i="11"/>
  <c r="N166" i="11"/>
  <c r="M167" i="11"/>
  <c r="N167" i="11"/>
  <c r="M168" i="11"/>
  <c r="N168" i="11"/>
  <c r="M169" i="11"/>
  <c r="N169" i="11"/>
  <c r="M170" i="11"/>
  <c r="N170" i="11"/>
  <c r="M171" i="11"/>
  <c r="N171" i="11"/>
  <c r="M172" i="11"/>
  <c r="N172" i="11"/>
  <c r="M173" i="11"/>
  <c r="N173" i="11"/>
  <c r="M174" i="11"/>
  <c r="N174" i="11"/>
  <c r="M175" i="11"/>
  <c r="N175" i="11"/>
  <c r="M176" i="11"/>
  <c r="N176" i="11"/>
  <c r="M177" i="11"/>
  <c r="N177" i="11"/>
  <c r="M178" i="11"/>
  <c r="N178" i="11"/>
  <c r="M179" i="11"/>
  <c r="N179" i="11"/>
  <c r="M180" i="11"/>
  <c r="N180" i="11"/>
  <c r="M181" i="11"/>
  <c r="N181" i="11"/>
  <c r="M182" i="11"/>
  <c r="N182" i="11"/>
  <c r="M183" i="11"/>
  <c r="N183" i="11"/>
  <c r="M184" i="11"/>
  <c r="N184" i="11"/>
  <c r="M185" i="11"/>
  <c r="N185" i="11"/>
  <c r="M186" i="11"/>
  <c r="N186" i="11"/>
  <c r="M187" i="11"/>
  <c r="N187" i="11"/>
  <c r="M188" i="11"/>
  <c r="N188" i="11"/>
  <c r="M189" i="11"/>
  <c r="N189" i="11"/>
  <c r="M190" i="11"/>
  <c r="N190" i="11"/>
  <c r="M191" i="11"/>
  <c r="N191" i="11"/>
  <c r="M192" i="11"/>
  <c r="N192" i="11"/>
  <c r="M193" i="11"/>
  <c r="N193" i="11"/>
  <c r="M194" i="11"/>
  <c r="N194" i="11"/>
  <c r="M195" i="11"/>
  <c r="N195" i="11"/>
  <c r="M196" i="11"/>
  <c r="N196" i="11"/>
  <c r="M197" i="11"/>
  <c r="N197" i="11"/>
  <c r="M198" i="11"/>
  <c r="N198" i="11"/>
  <c r="M199" i="11"/>
  <c r="N199" i="11"/>
  <c r="M200" i="11"/>
  <c r="N200" i="11"/>
  <c r="M201" i="11"/>
  <c r="N201" i="11"/>
  <c r="M202" i="11"/>
  <c r="N202" i="11"/>
  <c r="M203" i="11"/>
  <c r="N203" i="11"/>
  <c r="M204" i="11"/>
  <c r="N204" i="11"/>
  <c r="M205" i="11"/>
  <c r="N205" i="11"/>
  <c r="M206" i="11"/>
  <c r="N206" i="11"/>
  <c r="M207" i="11"/>
  <c r="N207" i="11"/>
  <c r="M208" i="11"/>
  <c r="N208" i="11"/>
  <c r="N111" i="13"/>
  <c r="M111" i="13"/>
  <c r="U111" i="13" s="1"/>
  <c r="O112" i="13"/>
  <c r="M112" i="13"/>
  <c r="U112" i="13" s="1"/>
  <c r="R113" i="13"/>
  <c r="M113" i="13"/>
  <c r="U113" i="13" s="1"/>
  <c r="N114" i="13"/>
  <c r="M114" i="13"/>
  <c r="U114" i="13" s="1"/>
  <c r="P115" i="13"/>
  <c r="M115" i="13"/>
  <c r="U115" i="13" s="1"/>
  <c r="R115" i="13"/>
  <c r="N116" i="13"/>
  <c r="M116" i="13"/>
  <c r="U116" i="13" s="1"/>
  <c r="Q117" i="13"/>
  <c r="M117" i="13"/>
  <c r="U117" i="13" s="1"/>
  <c r="N118" i="13"/>
  <c r="M118" i="13"/>
  <c r="U118" i="13" s="1"/>
  <c r="O119" i="13"/>
  <c r="M119" i="13"/>
  <c r="U119" i="13" s="1"/>
  <c r="O120" i="13"/>
  <c r="M120" i="13"/>
  <c r="U120" i="13" s="1"/>
  <c r="N121" i="13"/>
  <c r="M121" i="13"/>
  <c r="U121" i="13" s="1"/>
  <c r="N122" i="13"/>
  <c r="M122" i="13"/>
  <c r="U122" i="13" s="1"/>
  <c r="R123" i="13"/>
  <c r="M123" i="13"/>
  <c r="U123" i="13" s="1"/>
  <c r="N124" i="13"/>
  <c r="M124" i="13"/>
  <c r="U124" i="13" s="1"/>
  <c r="Q125" i="13"/>
  <c r="M125" i="13"/>
  <c r="U125" i="13" s="1"/>
  <c r="N126" i="13"/>
  <c r="M126" i="13"/>
  <c r="U126" i="13" s="1"/>
  <c r="S126" i="13"/>
  <c r="O127" i="13"/>
  <c r="M127" i="13"/>
  <c r="U127" i="13"/>
  <c r="O128" i="13"/>
  <c r="M128" i="13"/>
  <c r="U128" i="13" s="1"/>
  <c r="N129" i="13"/>
  <c r="M129" i="13"/>
  <c r="U129" i="13" s="1"/>
  <c r="N130" i="13"/>
  <c r="M130" i="13"/>
  <c r="U130" i="13" s="1"/>
  <c r="O130" i="13"/>
  <c r="R131" i="13"/>
  <c r="M131" i="13"/>
  <c r="U131" i="13" s="1"/>
  <c r="N132" i="13"/>
  <c r="M132" i="13"/>
  <c r="U132" i="13" s="1"/>
  <c r="O133" i="13"/>
  <c r="M133" i="13"/>
  <c r="U133" i="13" s="1"/>
  <c r="N134" i="13"/>
  <c r="M134" i="13"/>
  <c r="U134" i="13" s="1"/>
  <c r="O135" i="13"/>
  <c r="M135" i="13"/>
  <c r="U135" i="13" s="1"/>
  <c r="N135" i="13"/>
  <c r="O136" i="13"/>
  <c r="M136" i="13"/>
  <c r="U136" i="13" s="1"/>
  <c r="N137" i="13"/>
  <c r="M137" i="13"/>
  <c r="U137" i="13" s="1"/>
  <c r="N138" i="13"/>
  <c r="M138" i="13"/>
  <c r="U138" i="13" s="1"/>
  <c r="R138" i="13"/>
  <c r="M139" i="13"/>
  <c r="U139" i="13" s="1"/>
  <c r="N140" i="13"/>
  <c r="M140" i="13"/>
  <c r="U140" i="13" s="1"/>
  <c r="R140" i="13"/>
  <c r="Q141" i="13"/>
  <c r="M141" i="13"/>
  <c r="U141" i="13" s="1"/>
  <c r="Q142" i="13"/>
  <c r="M142" i="13"/>
  <c r="U142" i="13" s="1"/>
  <c r="O143" i="13"/>
  <c r="M143" i="13"/>
  <c r="U143" i="13" s="1"/>
  <c r="O144" i="13"/>
  <c r="M144" i="13"/>
  <c r="U144" i="13" s="1"/>
  <c r="N145" i="13"/>
  <c r="M145" i="13"/>
  <c r="U145" i="13" s="1"/>
  <c r="N146" i="13"/>
  <c r="M146" i="13"/>
  <c r="U146" i="13" s="1"/>
  <c r="M147" i="13"/>
  <c r="U147" i="13" s="1"/>
  <c r="N148" i="13"/>
  <c r="M148" i="13"/>
  <c r="U148" i="13" s="1"/>
  <c r="Q149" i="13"/>
  <c r="M149" i="13"/>
  <c r="U149" i="13"/>
  <c r="R150" i="13"/>
  <c r="M150" i="13"/>
  <c r="U150" i="13" s="1"/>
  <c r="O151" i="13"/>
  <c r="M151" i="13"/>
  <c r="U151" i="13" s="1"/>
  <c r="O152" i="13"/>
  <c r="M152" i="13"/>
  <c r="U152" i="13" s="1"/>
  <c r="N153" i="13"/>
  <c r="M153" i="13"/>
  <c r="U153" i="13" s="1"/>
  <c r="N154" i="13"/>
  <c r="M154" i="13"/>
  <c r="U154" i="13" s="1"/>
  <c r="R155" i="13"/>
  <c r="M155" i="13"/>
  <c r="U155" i="13" s="1"/>
  <c r="N156" i="13"/>
  <c r="M156" i="13"/>
  <c r="U156" i="13" s="1"/>
  <c r="Q157" i="13"/>
  <c r="M157" i="13"/>
  <c r="U157" i="13" s="1"/>
  <c r="N158" i="13"/>
  <c r="M158" i="13"/>
  <c r="U158" i="13" s="1"/>
  <c r="O159" i="13"/>
  <c r="M159" i="13"/>
  <c r="U159" i="13" s="1"/>
  <c r="O160" i="13"/>
  <c r="M160" i="13"/>
  <c r="U160" i="13" s="1"/>
  <c r="N161" i="13"/>
  <c r="M161" i="13"/>
  <c r="U161" i="13" s="1"/>
  <c r="N162" i="13"/>
  <c r="M162" i="13"/>
  <c r="U162" i="13" s="1"/>
  <c r="M163" i="13"/>
  <c r="U163" i="13"/>
  <c r="N164" i="13"/>
  <c r="M164" i="13"/>
  <c r="U164" i="13" s="1"/>
  <c r="S164" i="13"/>
  <c r="Q165" i="13"/>
  <c r="M165" i="13"/>
  <c r="U165" i="13" s="1"/>
  <c r="P165" i="13"/>
  <c r="S165" i="13"/>
  <c r="N166" i="13"/>
  <c r="M166" i="13"/>
  <c r="U166" i="13" s="1"/>
  <c r="O167" i="13"/>
  <c r="M167" i="13"/>
  <c r="U167" i="13" s="1"/>
  <c r="O168" i="13"/>
  <c r="M168" i="13"/>
  <c r="U168" i="13" s="1"/>
  <c r="N169" i="13"/>
  <c r="M169" i="13"/>
  <c r="U169" i="13"/>
  <c r="N170" i="13"/>
  <c r="M170" i="13"/>
  <c r="U170" i="13" s="1"/>
  <c r="R171" i="13"/>
  <c r="M171" i="13"/>
  <c r="U171" i="13" s="1"/>
  <c r="N172" i="13"/>
  <c r="M172" i="13"/>
  <c r="U172" i="13" s="1"/>
  <c r="Q173" i="13"/>
  <c r="M173" i="13"/>
  <c r="U173" i="13" s="1"/>
  <c r="N174" i="13"/>
  <c r="M174" i="13"/>
  <c r="U174" i="13" s="1"/>
  <c r="N175" i="13"/>
  <c r="M175" i="13"/>
  <c r="U175" i="13" s="1"/>
  <c r="R176" i="13"/>
  <c r="M176" i="13"/>
  <c r="U176" i="13" s="1"/>
  <c r="S176" i="13"/>
  <c r="O177" i="13"/>
  <c r="M177" i="13"/>
  <c r="U177" i="13" s="1"/>
  <c r="P178" i="13"/>
  <c r="M178" i="13"/>
  <c r="U178" i="13" s="1"/>
  <c r="O179" i="13"/>
  <c r="M179" i="13"/>
  <c r="U179" i="13" s="1"/>
  <c r="O180" i="13"/>
  <c r="M180" i="13"/>
  <c r="U180" i="13" s="1"/>
  <c r="Q181" i="13"/>
  <c r="M181" i="13"/>
  <c r="U181" i="13" s="1"/>
  <c r="N182" i="13"/>
  <c r="M182" i="13"/>
  <c r="U182" i="13"/>
  <c r="P183" i="13"/>
  <c r="M183" i="13"/>
  <c r="U183" i="13" s="1"/>
  <c r="R184" i="13"/>
  <c r="M184" i="13"/>
  <c r="U184" i="13" s="1"/>
  <c r="N185" i="13"/>
  <c r="M185" i="13"/>
  <c r="U185" i="13" s="1"/>
  <c r="N186" i="13"/>
  <c r="M186" i="13"/>
  <c r="U186" i="13" s="1"/>
  <c r="O187" i="13"/>
  <c r="M187" i="13"/>
  <c r="U187" i="13" s="1"/>
  <c r="N187" i="13"/>
  <c r="O188" i="13"/>
  <c r="M188" i="13"/>
  <c r="U188" i="13" s="1"/>
  <c r="Q189" i="13"/>
  <c r="M189" i="13"/>
  <c r="U189" i="13" s="1"/>
  <c r="N190" i="13"/>
  <c r="M190" i="13"/>
  <c r="U190" i="13" s="1"/>
  <c r="P191" i="13"/>
  <c r="M191" i="13"/>
  <c r="U191" i="13" s="1"/>
  <c r="R192" i="13"/>
  <c r="M192" i="13"/>
  <c r="U192" i="13" s="1"/>
  <c r="N193" i="13"/>
  <c r="M193" i="13"/>
  <c r="U193" i="13" s="1"/>
  <c r="P193" i="13"/>
  <c r="R194" i="13"/>
  <c r="M194" i="13"/>
  <c r="U194" i="13" s="1"/>
  <c r="O195" i="13"/>
  <c r="M195" i="13"/>
  <c r="U195" i="13" s="1"/>
  <c r="O196" i="13"/>
  <c r="M196" i="13"/>
  <c r="U196" i="13" s="1"/>
  <c r="Q197" i="13"/>
  <c r="M197" i="13"/>
  <c r="U197" i="13" s="1"/>
  <c r="N198" i="13"/>
  <c r="M198" i="13"/>
  <c r="U198" i="13" s="1"/>
  <c r="S199" i="13"/>
  <c r="M199" i="13"/>
  <c r="U199" i="13" s="1"/>
  <c r="R200" i="13"/>
  <c r="M200" i="13"/>
  <c r="U200" i="13" s="1"/>
  <c r="N201" i="13"/>
  <c r="M201" i="13"/>
  <c r="U201" i="13" s="1"/>
  <c r="S202" i="13"/>
  <c r="M202" i="13"/>
  <c r="U202" i="13" s="1"/>
  <c r="N202" i="13"/>
  <c r="O203" i="13"/>
  <c r="M203" i="13"/>
  <c r="U203" i="13" s="1"/>
  <c r="O204" i="13"/>
  <c r="M204" i="13"/>
  <c r="U204" i="13" s="1"/>
  <c r="Q205" i="13"/>
  <c r="M205" i="13"/>
  <c r="U205" i="13" s="1"/>
  <c r="N206" i="13"/>
  <c r="M206" i="13"/>
  <c r="U206" i="13" s="1"/>
  <c r="S207" i="13"/>
  <c r="M207" i="13"/>
  <c r="U207" i="13" s="1"/>
  <c r="R208" i="13"/>
  <c r="M208" i="13"/>
  <c r="U208" i="13" s="1"/>
  <c r="N209" i="13"/>
  <c r="M209" i="13"/>
  <c r="U209" i="13" s="1"/>
  <c r="R210" i="13"/>
  <c r="M210" i="13"/>
  <c r="U210" i="13" s="1"/>
  <c r="C9" i="6"/>
  <c r="M112" i="6"/>
  <c r="N112" i="6"/>
  <c r="M113" i="6"/>
  <c r="N113" i="6" s="1"/>
  <c r="M114" i="6"/>
  <c r="N114" i="6" s="1"/>
  <c r="M115" i="6"/>
  <c r="N115" i="6"/>
  <c r="O115" i="6" s="1"/>
  <c r="M116" i="6"/>
  <c r="N116" i="6" s="1"/>
  <c r="M117" i="6"/>
  <c r="N117" i="6" s="1"/>
  <c r="M118" i="6"/>
  <c r="N118" i="6" s="1"/>
  <c r="O118" i="6" s="1"/>
  <c r="M119" i="6"/>
  <c r="N119" i="6" s="1"/>
  <c r="M120" i="6"/>
  <c r="N120" i="6" s="1"/>
  <c r="M121" i="6"/>
  <c r="N121" i="6" s="1"/>
  <c r="M122" i="6"/>
  <c r="N122" i="6" s="1"/>
  <c r="O122" i="6" s="1"/>
  <c r="M123" i="6"/>
  <c r="N123" i="6" s="1"/>
  <c r="O123" i="6" s="1"/>
  <c r="M124" i="6"/>
  <c r="N124" i="6" s="1"/>
  <c r="M125" i="6"/>
  <c r="N125" i="6" s="1"/>
  <c r="M126" i="6"/>
  <c r="N126" i="6" s="1"/>
  <c r="M127" i="6"/>
  <c r="N127" i="6" s="1"/>
  <c r="M128" i="6"/>
  <c r="N128" i="6" s="1"/>
  <c r="M129" i="6"/>
  <c r="N129" i="6"/>
  <c r="O129" i="6" s="1"/>
  <c r="M130" i="6"/>
  <c r="N130" i="6" s="1"/>
  <c r="M131" i="6"/>
  <c r="N131" i="6"/>
  <c r="M132" i="6"/>
  <c r="N132" i="6" s="1"/>
  <c r="M133" i="6"/>
  <c r="M134" i="6"/>
  <c r="N134" i="6" s="1"/>
  <c r="O134" i="6" s="1"/>
  <c r="M135" i="6"/>
  <c r="N135" i="6" s="1"/>
  <c r="M136" i="6"/>
  <c r="N136" i="6" s="1"/>
  <c r="M137" i="6"/>
  <c r="N137" i="6"/>
  <c r="O137" i="6" s="1"/>
  <c r="M138" i="6"/>
  <c r="N138" i="6" s="1"/>
  <c r="O138" i="6" s="1"/>
  <c r="M139" i="6"/>
  <c r="N139" i="6" s="1"/>
  <c r="M140" i="6"/>
  <c r="M141" i="6"/>
  <c r="N141" i="6" s="1"/>
  <c r="M142" i="6"/>
  <c r="N142" i="6" s="1"/>
  <c r="O142" i="6" s="1"/>
  <c r="M143" i="6"/>
  <c r="N143" i="6" s="1"/>
  <c r="M144" i="6"/>
  <c r="N144" i="6" s="1"/>
  <c r="M145" i="6"/>
  <c r="N145" i="6" s="1"/>
  <c r="O145" i="6" s="1"/>
  <c r="M146" i="6"/>
  <c r="N146" i="6" s="1"/>
  <c r="O146" i="6" s="1"/>
  <c r="M147" i="6"/>
  <c r="N147" i="6"/>
  <c r="M148" i="6"/>
  <c r="N148" i="6" s="1"/>
  <c r="M149" i="6"/>
  <c r="N149" i="6" s="1"/>
  <c r="M150" i="6"/>
  <c r="N150" i="6" s="1"/>
  <c r="O150" i="6" s="1"/>
  <c r="M151" i="6"/>
  <c r="N151" i="6" s="1"/>
  <c r="M152" i="6"/>
  <c r="N152" i="6" s="1"/>
  <c r="M153" i="6"/>
  <c r="N153" i="6" s="1"/>
  <c r="M154" i="6"/>
  <c r="N154" i="6" s="1"/>
  <c r="O154" i="6" s="1"/>
  <c r="M155" i="6"/>
  <c r="N155" i="6" s="1"/>
  <c r="O155" i="6" s="1"/>
  <c r="M156" i="6"/>
  <c r="N156" i="6" s="1"/>
  <c r="M157" i="6"/>
  <c r="N157" i="6" s="1"/>
  <c r="M158" i="6"/>
  <c r="N158" i="6" s="1"/>
  <c r="M159" i="6"/>
  <c r="N159" i="6" s="1"/>
  <c r="M160" i="6"/>
  <c r="N160" i="6" s="1"/>
  <c r="M161" i="6"/>
  <c r="N161" i="6"/>
  <c r="O161" i="6" s="1"/>
  <c r="M162" i="6"/>
  <c r="N162" i="6" s="1"/>
  <c r="M163" i="6"/>
  <c r="N163" i="6"/>
  <c r="M164" i="6"/>
  <c r="N164" i="6" s="1"/>
  <c r="M165" i="6"/>
  <c r="M166" i="6"/>
  <c r="N166" i="6" s="1"/>
  <c r="M167" i="6"/>
  <c r="N167" i="6" s="1"/>
  <c r="M168" i="6"/>
  <c r="N168" i="6" s="1"/>
  <c r="M169" i="6"/>
  <c r="N169" i="6"/>
  <c r="O169" i="6" s="1"/>
  <c r="M170" i="6"/>
  <c r="N170" i="6" s="1"/>
  <c r="M171" i="6"/>
  <c r="N171" i="6" s="1"/>
  <c r="M172" i="6"/>
  <c r="M173" i="6"/>
  <c r="N173" i="6" s="1"/>
  <c r="M174" i="6"/>
  <c r="N174" i="6" s="1"/>
  <c r="O174" i="6" s="1"/>
  <c r="M175" i="6"/>
  <c r="N175" i="6" s="1"/>
  <c r="M176" i="6"/>
  <c r="N176" i="6" s="1"/>
  <c r="M177" i="6"/>
  <c r="N177" i="6" s="1"/>
  <c r="O177" i="6" s="1"/>
  <c r="M178" i="6"/>
  <c r="N178" i="6" s="1"/>
  <c r="O178" i="6" s="1"/>
  <c r="M179" i="6"/>
  <c r="N179" i="6"/>
  <c r="M180" i="6"/>
  <c r="N180" i="6" s="1"/>
  <c r="M181" i="6"/>
  <c r="N181" i="6" s="1"/>
  <c r="M182" i="6"/>
  <c r="N182" i="6" s="1"/>
  <c r="O182" i="6" s="1"/>
  <c r="M183" i="6"/>
  <c r="N183" i="6" s="1"/>
  <c r="M184" i="6"/>
  <c r="N184" i="6" s="1"/>
  <c r="M185" i="6"/>
  <c r="N185" i="6" s="1"/>
  <c r="M186" i="6"/>
  <c r="N186" i="6" s="1"/>
  <c r="O186" i="6" s="1"/>
  <c r="M187" i="6"/>
  <c r="N187" i="6"/>
  <c r="M188" i="6"/>
  <c r="N188" i="6" s="1"/>
  <c r="M189" i="6"/>
  <c r="N189" i="6" s="1"/>
  <c r="M190" i="6"/>
  <c r="N190" i="6" s="1"/>
  <c r="M191" i="6"/>
  <c r="N191" i="6" s="1"/>
  <c r="M192" i="6"/>
  <c r="N192" i="6" s="1"/>
  <c r="M193" i="6"/>
  <c r="N193" i="6"/>
  <c r="M194" i="6"/>
  <c r="N194" i="6" s="1"/>
  <c r="M195" i="6"/>
  <c r="N195" i="6"/>
  <c r="M196" i="6"/>
  <c r="N196" i="6" s="1"/>
  <c r="M197" i="6"/>
  <c r="M198" i="6"/>
  <c r="N198" i="6" s="1"/>
  <c r="O198" i="6" s="1"/>
  <c r="M199" i="6"/>
  <c r="N199" i="6" s="1"/>
  <c r="M200" i="6"/>
  <c r="N200" i="6" s="1"/>
  <c r="M201" i="6"/>
  <c r="N201" i="6"/>
  <c r="O201" i="6" s="1"/>
  <c r="M202" i="6"/>
  <c r="N202" i="6" s="1"/>
  <c r="M203" i="6"/>
  <c r="N203" i="6" s="1"/>
  <c r="M204" i="6"/>
  <c r="M205" i="6"/>
  <c r="N205" i="6" s="1"/>
  <c r="M206" i="6"/>
  <c r="N206" i="6" s="1"/>
  <c r="O206" i="6" s="1"/>
  <c r="M207" i="6"/>
  <c r="N207" i="6" s="1"/>
  <c r="M208" i="6"/>
  <c r="N208" i="6" s="1"/>
  <c r="M209" i="6"/>
  <c r="M210" i="6"/>
  <c r="N210" i="6" s="1"/>
  <c r="O210" i="6" s="1"/>
  <c r="M211" i="6"/>
  <c r="N211" i="6"/>
  <c r="O112" i="6" l="1"/>
  <c r="O116" i="6"/>
  <c r="O193" i="6"/>
  <c r="O195" i="6"/>
  <c r="O163" i="6"/>
  <c r="O131" i="6"/>
  <c r="O187" i="6"/>
  <c r="O211" i="6"/>
  <c r="O179" i="6"/>
  <c r="O147" i="6"/>
  <c r="O185" i="6"/>
  <c r="O153" i="6"/>
  <c r="N209" i="6"/>
  <c r="O209" i="6" s="1"/>
  <c r="O203" i="6"/>
  <c r="O171" i="6"/>
  <c r="O139" i="6"/>
  <c r="O197" i="11"/>
  <c r="O153" i="11"/>
  <c r="O207" i="11"/>
  <c r="Q207" i="11" s="1"/>
  <c r="O119" i="11"/>
  <c r="O145" i="11"/>
  <c r="Q145" i="11" s="1"/>
  <c r="R145" i="11" s="1"/>
  <c r="S145" i="11" s="1"/>
  <c r="O165" i="13"/>
  <c r="R146" i="13"/>
  <c r="S142" i="13"/>
  <c r="R114" i="13"/>
  <c r="R202" i="13"/>
  <c r="Q195" i="13"/>
  <c r="Q180" i="13"/>
  <c r="S157" i="13"/>
  <c r="R142" i="13"/>
  <c r="R125" i="13"/>
  <c r="O114" i="13"/>
  <c r="P202" i="13"/>
  <c r="P135" i="13"/>
  <c r="P164" i="13"/>
  <c r="O138" i="13"/>
  <c r="R179" i="13"/>
  <c r="P156" i="13"/>
  <c r="S120" i="13"/>
  <c r="Q152" i="13"/>
  <c r="R130" i="13"/>
  <c r="P127" i="13"/>
  <c r="Q120" i="13"/>
  <c r="R170" i="13"/>
  <c r="Q130" i="13"/>
  <c r="S173" i="13"/>
  <c r="O164" i="13"/>
  <c r="R157" i="13"/>
  <c r="R149" i="13"/>
  <c r="P142" i="13"/>
  <c r="S140" i="13"/>
  <c r="P125" i="13"/>
  <c r="S187" i="13"/>
  <c r="P173" i="13"/>
  <c r="Q170" i="13"/>
  <c r="P157" i="13"/>
  <c r="O142" i="13"/>
  <c r="O125" i="13"/>
  <c r="P201" i="13"/>
  <c r="Q194" i="13"/>
  <c r="R187" i="13"/>
  <c r="R178" i="13"/>
  <c r="O173" i="13"/>
  <c r="O157" i="13"/>
  <c r="O154" i="13"/>
  <c r="Q151" i="13"/>
  <c r="N142" i="13"/>
  <c r="P134" i="13"/>
  <c r="N125" i="13"/>
  <c r="Q207" i="13"/>
  <c r="Q187" i="13"/>
  <c r="Q178" i="13"/>
  <c r="N173" i="13"/>
  <c r="P151" i="13"/>
  <c r="N151" i="13"/>
  <c r="R183" i="13"/>
  <c r="S136" i="13"/>
  <c r="S118" i="13"/>
  <c r="Q183" i="13"/>
  <c r="S174" i="13"/>
  <c r="R141" i="13"/>
  <c r="Q136" i="13"/>
  <c r="S133" i="13"/>
  <c r="S124" i="13"/>
  <c r="R118" i="13"/>
  <c r="Q210" i="13"/>
  <c r="O206" i="13"/>
  <c r="N196" i="13"/>
  <c r="Q202" i="13"/>
  <c r="O183" i="13"/>
  <c r="P180" i="13"/>
  <c r="R177" i="13"/>
  <c r="R174" i="13"/>
  <c r="N165" i="13"/>
  <c r="R162" i="13"/>
  <c r="O156" i="13"/>
  <c r="Q150" i="13"/>
  <c r="O141" i="13"/>
  <c r="R124" i="13"/>
  <c r="Q118" i="13"/>
  <c r="N183" i="13"/>
  <c r="Q174" i="13"/>
  <c r="Q162" i="13"/>
  <c r="P150" i="13"/>
  <c r="N141" i="13"/>
  <c r="P124" i="13"/>
  <c r="P118" i="13"/>
  <c r="O202" i="13"/>
  <c r="S152" i="13"/>
  <c r="Q138" i="13"/>
  <c r="O124" i="13"/>
  <c r="O118" i="13"/>
  <c r="P194" i="13"/>
  <c r="R126" i="13"/>
  <c r="S116" i="13"/>
  <c r="O210" i="13"/>
  <c r="O207" i="13"/>
  <c r="Q204" i="13"/>
  <c r="O198" i="13"/>
  <c r="O194" i="13"/>
  <c r="R191" i="13"/>
  <c r="P185" i="13"/>
  <c r="N180" i="13"/>
  <c r="N178" i="13"/>
  <c r="Q176" i="13"/>
  <c r="P174" i="13"/>
  <c r="O170" i="13"/>
  <c r="P167" i="13"/>
  <c r="R158" i="13"/>
  <c r="N157" i="13"/>
  <c r="O150" i="13"/>
  <c r="Q146" i="13"/>
  <c r="P140" i="13"/>
  <c r="R133" i="13"/>
  <c r="Q126" i="13"/>
  <c r="R116" i="13"/>
  <c r="S158" i="13"/>
  <c r="N210" i="13"/>
  <c r="N207" i="13"/>
  <c r="P204" i="13"/>
  <c r="S195" i="13"/>
  <c r="N194" i="13"/>
  <c r="Q191" i="13"/>
  <c r="O185" i="13"/>
  <c r="O176" i="13"/>
  <c r="O174" i="13"/>
  <c r="S172" i="13"/>
  <c r="N167" i="13"/>
  <c r="Q158" i="13"/>
  <c r="R154" i="13"/>
  <c r="N150" i="13"/>
  <c r="S148" i="13"/>
  <c r="O146" i="13"/>
  <c r="P143" i="13"/>
  <c r="O140" i="13"/>
  <c r="P133" i="13"/>
  <c r="S128" i="13"/>
  <c r="P126" i="13"/>
  <c r="R122" i="13"/>
  <c r="P116" i="13"/>
  <c r="P210" i="13"/>
  <c r="P207" i="13"/>
  <c r="N204" i="13"/>
  <c r="R195" i="13"/>
  <c r="O191" i="13"/>
  <c r="Q188" i="13"/>
  <c r="N176" i="13"/>
  <c r="P172" i="13"/>
  <c r="R165" i="13"/>
  <c r="S160" i="13"/>
  <c r="P158" i="13"/>
  <c r="Q154" i="13"/>
  <c r="R148" i="13"/>
  <c r="N143" i="13"/>
  <c r="S141" i="13"/>
  <c r="S134" i="13"/>
  <c r="N133" i="13"/>
  <c r="Q128" i="13"/>
  <c r="O126" i="13"/>
  <c r="Q122" i="13"/>
  <c r="O116" i="13"/>
  <c r="O182" i="13"/>
  <c r="O172" i="13"/>
  <c r="Q160" i="13"/>
  <c r="O158" i="13"/>
  <c r="P148" i="13"/>
  <c r="R134" i="13"/>
  <c r="O122" i="13"/>
  <c r="P119" i="13"/>
  <c r="N191" i="13"/>
  <c r="P188" i="13"/>
  <c r="S186" i="13"/>
  <c r="R199" i="13"/>
  <c r="N195" i="13"/>
  <c r="N188" i="13"/>
  <c r="R186" i="13"/>
  <c r="S179" i="13"/>
  <c r="S177" i="13"/>
  <c r="S166" i="13"/>
  <c r="S156" i="13"/>
  <c r="O148" i="13"/>
  <c r="P141" i="13"/>
  <c r="Q134" i="13"/>
  <c r="N119" i="13"/>
  <c r="S117" i="13"/>
  <c r="R166" i="13"/>
  <c r="S149" i="13"/>
  <c r="R117" i="13"/>
  <c r="Q199" i="13"/>
  <c r="Q186" i="13"/>
  <c r="R203" i="13"/>
  <c r="P199" i="13"/>
  <c r="Q179" i="13"/>
  <c r="P177" i="13"/>
  <c r="Q166" i="13"/>
  <c r="O134" i="13"/>
  <c r="S132" i="13"/>
  <c r="P117" i="13"/>
  <c r="P186" i="13"/>
  <c r="Q203" i="13"/>
  <c r="O199" i="13"/>
  <c r="Q196" i="13"/>
  <c r="O190" i="13"/>
  <c r="O186" i="13"/>
  <c r="N179" i="13"/>
  <c r="N177" i="13"/>
  <c r="R173" i="13"/>
  <c r="S168" i="13"/>
  <c r="P166" i="13"/>
  <c r="O162" i="13"/>
  <c r="P159" i="13"/>
  <c r="P149" i="13"/>
  <c r="R132" i="13"/>
  <c r="N127" i="13"/>
  <c r="S125" i="13"/>
  <c r="O117" i="13"/>
  <c r="S210" i="13"/>
  <c r="N203" i="13"/>
  <c r="N199" i="13"/>
  <c r="P196" i="13"/>
  <c r="S194" i="13"/>
  <c r="Q168" i="13"/>
  <c r="O166" i="13"/>
  <c r="N159" i="13"/>
  <c r="S150" i="13"/>
  <c r="O149" i="13"/>
  <c r="S144" i="13"/>
  <c r="P132" i="13"/>
  <c r="N117" i="13"/>
  <c r="S203" i="13"/>
  <c r="R207" i="13"/>
  <c r="N149" i="13"/>
  <c r="Q144" i="13"/>
  <c r="O132" i="13"/>
  <c r="O196" i="6"/>
  <c r="O157" i="6"/>
  <c r="O132" i="6"/>
  <c r="O125" i="6"/>
  <c r="O114" i="6"/>
  <c r="O189" i="6"/>
  <c r="O202" i="6"/>
  <c r="O188" i="6"/>
  <c r="O166" i="6"/>
  <c r="O156" i="6"/>
  <c r="O124" i="6"/>
  <c r="O121" i="6"/>
  <c r="O117" i="6"/>
  <c r="O113" i="6"/>
  <c r="O164" i="6"/>
  <c r="O181" i="6"/>
  <c r="O170" i="6"/>
  <c r="O149" i="6"/>
  <c r="O205" i="6"/>
  <c r="O190" i="6"/>
  <c r="O173" i="6"/>
  <c r="O158" i="6"/>
  <c r="O148" i="6"/>
  <c r="O130" i="6"/>
  <c r="O126" i="6"/>
  <c r="O119" i="6"/>
  <c r="O194" i="6"/>
  <c r="O180" i="6"/>
  <c r="O162" i="6"/>
  <c r="O141" i="6"/>
  <c r="N204" i="6"/>
  <c r="O204" i="6" s="1"/>
  <c r="N197" i="6"/>
  <c r="O197" i="6" s="1"/>
  <c r="N172" i="6"/>
  <c r="O172" i="6" s="1"/>
  <c r="N165" i="6"/>
  <c r="O165" i="6" s="1"/>
  <c r="N140" i="6"/>
  <c r="O140" i="6" s="1"/>
  <c r="N133" i="6"/>
  <c r="O133" i="6" s="1"/>
  <c r="P126" i="1"/>
  <c r="O113" i="1"/>
  <c r="Q201" i="1"/>
  <c r="Q127" i="1"/>
  <c r="N209" i="1"/>
  <c r="O210" i="1"/>
  <c r="P194" i="1"/>
  <c r="O176" i="1"/>
  <c r="O174" i="1"/>
  <c r="Q135" i="1"/>
  <c r="O135" i="1"/>
  <c r="R202" i="1"/>
  <c r="O208" i="1"/>
  <c r="O204" i="1"/>
  <c r="O202" i="1"/>
  <c r="O200" i="1"/>
  <c r="P168" i="1"/>
  <c r="Q144" i="1"/>
  <c r="N197" i="1"/>
  <c r="S194" i="1"/>
  <c r="P183" i="1"/>
  <c r="S135" i="1"/>
  <c r="P192" i="1"/>
  <c r="S151" i="1"/>
  <c r="S144" i="1"/>
  <c r="P144" i="1"/>
  <c r="R205" i="1"/>
  <c r="S195" i="1"/>
  <c r="Q165" i="1"/>
  <c r="O205" i="1"/>
  <c r="Q191" i="1"/>
  <c r="S157" i="1"/>
  <c r="O152" i="1"/>
  <c r="S150" i="1"/>
  <c r="N205" i="1"/>
  <c r="R201" i="1"/>
  <c r="P191" i="1"/>
  <c r="Q186" i="1"/>
  <c r="Q150" i="1"/>
  <c r="S203" i="1"/>
  <c r="S199" i="1"/>
  <c r="O191" i="1"/>
  <c r="S182" i="1"/>
  <c r="N177" i="1"/>
  <c r="Q175" i="1"/>
  <c r="O167" i="1"/>
  <c r="S165" i="1"/>
  <c r="S152" i="1"/>
  <c r="Q151" i="1"/>
  <c r="P150" i="1"/>
  <c r="P142" i="1"/>
  <c r="S133" i="1"/>
  <c r="S128" i="1"/>
  <c r="P127" i="1"/>
  <c r="Q209" i="1"/>
  <c r="R203" i="1"/>
  <c r="P199" i="1"/>
  <c r="R192" i="1"/>
  <c r="N191" i="1"/>
  <c r="Q178" i="1"/>
  <c r="S158" i="1"/>
  <c r="Q152" i="1"/>
  <c r="P151" i="1"/>
  <c r="Q128" i="1"/>
  <c r="Q203" i="1"/>
  <c r="Q189" i="1"/>
  <c r="S187" i="1"/>
  <c r="S179" i="1"/>
  <c r="O178" i="1"/>
  <c r="Q168" i="1"/>
  <c r="O160" i="1"/>
  <c r="Q158" i="1"/>
  <c r="P128" i="1"/>
  <c r="S119" i="1"/>
  <c r="S117" i="1"/>
  <c r="O199" i="1"/>
  <c r="P210" i="1"/>
  <c r="O209" i="1"/>
  <c r="P203" i="1"/>
  <c r="R200" i="1"/>
  <c r="N199" i="1"/>
  <c r="O189" i="1"/>
  <c r="N187" i="1"/>
  <c r="P185" i="1"/>
  <c r="Q179" i="1"/>
  <c r="P158" i="1"/>
  <c r="S156" i="1"/>
  <c r="Q143" i="1"/>
  <c r="P119" i="1"/>
  <c r="S193" i="1"/>
  <c r="O185" i="1"/>
  <c r="O179" i="1"/>
  <c r="O168" i="1"/>
  <c r="Q166" i="1"/>
  <c r="Q149" i="1"/>
  <c r="P143" i="1"/>
  <c r="O203" i="1"/>
  <c r="P207" i="1"/>
  <c r="O193" i="1"/>
  <c r="R190" i="1"/>
  <c r="N185" i="1"/>
  <c r="N179" i="1"/>
  <c r="P169" i="1"/>
  <c r="O196" i="1"/>
  <c r="O190" i="1"/>
  <c r="S177" i="1"/>
  <c r="O169" i="1"/>
  <c r="O161" i="1"/>
  <c r="P201" i="1"/>
  <c r="N169" i="1"/>
  <c r="Q157" i="1"/>
  <c r="O143" i="1"/>
  <c r="S134" i="1"/>
  <c r="O127" i="1"/>
  <c r="S118" i="1"/>
  <c r="O201" i="1"/>
  <c r="S188" i="1"/>
  <c r="S172" i="1"/>
  <c r="Q134" i="1"/>
  <c r="Q118" i="1"/>
  <c r="S197" i="1"/>
  <c r="S205" i="1"/>
  <c r="N201" i="1"/>
  <c r="R197" i="1"/>
  <c r="R196" i="1"/>
  <c r="R188" i="1"/>
  <c r="Q187" i="1"/>
  <c r="P180" i="1"/>
  <c r="Q172" i="1"/>
  <c r="S166" i="1"/>
  <c r="S159" i="1"/>
  <c r="S141" i="1"/>
  <c r="S136" i="1"/>
  <c r="P134" i="1"/>
  <c r="S125" i="1"/>
  <c r="S120" i="1"/>
  <c r="Q119" i="1"/>
  <c r="P118" i="1"/>
  <c r="S112" i="1"/>
  <c r="Q197" i="1"/>
  <c r="Q136" i="1"/>
  <c r="Q120" i="1"/>
  <c r="S113" i="1"/>
  <c r="S176" i="1"/>
  <c r="Q173" i="1"/>
  <c r="S167" i="1"/>
  <c r="Q177" i="1"/>
  <c r="R176" i="1"/>
  <c r="P173" i="1"/>
  <c r="S169" i="1"/>
  <c r="Q167" i="1"/>
  <c r="P166" i="1"/>
  <c r="Q160" i="1"/>
  <c r="P159" i="1"/>
  <c r="S142" i="1"/>
  <c r="P136" i="1"/>
  <c r="S126" i="1"/>
  <c r="P120" i="1"/>
  <c r="Q113" i="1"/>
  <c r="Q188" i="1"/>
  <c r="S160" i="1"/>
  <c r="Q159" i="1"/>
  <c r="R207" i="1"/>
  <c r="P206" i="1"/>
  <c r="Q205" i="1"/>
  <c r="R199" i="1"/>
  <c r="R198" i="1"/>
  <c r="P197" i="1"/>
  <c r="R194" i="1"/>
  <c r="P188" i="1"/>
  <c r="S185" i="1"/>
  <c r="P208" i="1"/>
  <c r="O206" i="1"/>
  <c r="O198" i="1"/>
  <c r="Q194" i="1"/>
  <c r="S191" i="1"/>
  <c r="S190" i="1"/>
  <c r="O188" i="1"/>
  <c r="Q185" i="1"/>
  <c r="R178" i="1"/>
  <c r="P177" i="1"/>
  <c r="Q176" i="1"/>
  <c r="N173" i="1"/>
  <c r="Q169" i="1"/>
  <c r="S164" i="1"/>
  <c r="S149" i="1"/>
  <c r="Q142" i="1"/>
  <c r="Q126" i="1"/>
  <c r="P113" i="1"/>
  <c r="O170" i="11"/>
  <c r="Q170" i="11" s="1"/>
  <c r="R170" i="11" s="1"/>
  <c r="O139" i="11"/>
  <c r="Q139" i="11" s="1"/>
  <c r="R139" i="11" s="1"/>
  <c r="O158" i="11"/>
  <c r="Q158" i="11" s="1"/>
  <c r="O205" i="11"/>
  <c r="Q205" i="11" s="1"/>
  <c r="O160" i="11"/>
  <c r="Q160" i="11" s="1"/>
  <c r="O171" i="11"/>
  <c r="O123" i="11"/>
  <c r="Q123" i="11" s="1"/>
  <c r="R123" i="11" s="1"/>
  <c r="O149" i="11"/>
  <c r="Q149" i="11" s="1"/>
  <c r="R149" i="11" s="1"/>
  <c r="O135" i="11"/>
  <c r="Q135" i="11" s="1"/>
  <c r="R135" i="11" s="1"/>
  <c r="O186" i="11"/>
  <c r="Q186" i="11" s="1"/>
  <c r="R186" i="11" s="1"/>
  <c r="S186" i="11" s="1"/>
  <c r="O166" i="11"/>
  <c r="Q166" i="11" s="1"/>
  <c r="O204" i="11"/>
  <c r="Q204" i="11" s="1"/>
  <c r="O196" i="11"/>
  <c r="Q196" i="11" s="1"/>
  <c r="R196" i="11" s="1"/>
  <c r="O190" i="11"/>
  <c r="Q190" i="11" s="1"/>
  <c r="R190" i="11" s="1"/>
  <c r="O165" i="11"/>
  <c r="Q165" i="11" s="1"/>
  <c r="O137" i="11"/>
  <c r="Q137" i="11" s="1"/>
  <c r="R137" i="11" s="1"/>
  <c r="S137" i="11" s="1"/>
  <c r="O206" i="11"/>
  <c r="Q206" i="11" s="1"/>
  <c r="O201" i="11"/>
  <c r="Q201" i="11" s="1"/>
  <c r="R201" i="11" s="1"/>
  <c r="S201" i="11" s="1"/>
  <c r="O185" i="11"/>
  <c r="Q185" i="11" s="1"/>
  <c r="O173" i="11"/>
  <c r="Q173" i="11" s="1"/>
  <c r="O155" i="11"/>
  <c r="Q155" i="11" s="1"/>
  <c r="R155" i="11" s="1"/>
  <c r="O151" i="11"/>
  <c r="Q151" i="11" s="1"/>
  <c r="R151" i="11" s="1"/>
  <c r="O147" i="11"/>
  <c r="Q147" i="11" s="1"/>
  <c r="R147" i="11" s="1"/>
  <c r="O143" i="11"/>
  <c r="Q143" i="11" s="1"/>
  <c r="O127" i="11"/>
  <c r="Q127" i="11" s="1"/>
  <c r="O111" i="11"/>
  <c r="Q111" i="11" s="1"/>
  <c r="O179" i="11"/>
  <c r="Q179" i="11" s="1"/>
  <c r="O121" i="11"/>
  <c r="Q121" i="11" s="1"/>
  <c r="R121" i="11" s="1"/>
  <c r="S121" i="11" s="1"/>
  <c r="O208" i="11"/>
  <c r="Q208" i="11" s="1"/>
  <c r="R208" i="11" s="1"/>
  <c r="S208" i="11" s="1"/>
  <c r="O198" i="11"/>
  <c r="Q198" i="11" s="1"/>
  <c r="O191" i="11"/>
  <c r="Q191" i="11" s="1"/>
  <c r="O180" i="11"/>
  <c r="Q180" i="11" s="1"/>
  <c r="O133" i="11"/>
  <c r="Q133" i="11" s="1"/>
  <c r="R133" i="11" s="1"/>
  <c r="O117" i="11"/>
  <c r="Q117" i="11" s="1"/>
  <c r="R117" i="11" s="1"/>
  <c r="O203" i="11"/>
  <c r="Q203" i="11" s="1"/>
  <c r="R203" i="11" s="1"/>
  <c r="O195" i="11"/>
  <c r="O200" i="11"/>
  <c r="Q200" i="11" s="1"/>
  <c r="R200" i="11" s="1"/>
  <c r="S200" i="11" s="1"/>
  <c r="O181" i="11"/>
  <c r="Q181" i="11" s="1"/>
  <c r="O163" i="11"/>
  <c r="Q163" i="11" s="1"/>
  <c r="O129" i="11"/>
  <c r="Q129" i="11" s="1"/>
  <c r="O113" i="11"/>
  <c r="Q113" i="11" s="1"/>
  <c r="R113" i="11" s="1"/>
  <c r="S113" i="11" s="1"/>
  <c r="O202" i="11"/>
  <c r="Q202" i="11" s="1"/>
  <c r="O194" i="11"/>
  <c r="Q194" i="11" s="1"/>
  <c r="O141" i="11"/>
  <c r="Q141" i="11" s="1"/>
  <c r="R141" i="11" s="1"/>
  <c r="O125" i="11"/>
  <c r="Q125" i="11" s="1"/>
  <c r="R125" i="11" s="1"/>
  <c r="O199" i="11"/>
  <c r="Q199" i="11" s="1"/>
  <c r="R199" i="11" s="1"/>
  <c r="O131" i="11"/>
  <c r="Q131" i="11" s="1"/>
  <c r="R131" i="11" s="1"/>
  <c r="O115" i="11"/>
  <c r="Q115" i="11" s="1"/>
  <c r="R211" i="1"/>
  <c r="S211" i="1"/>
  <c r="Q211" i="1"/>
  <c r="P211" i="1"/>
  <c r="O211" i="1"/>
  <c r="R208" i="1"/>
  <c r="Q210" i="1"/>
  <c r="Q208" i="1"/>
  <c r="Q206" i="1"/>
  <c r="Q204" i="1"/>
  <c r="Q202" i="1"/>
  <c r="Q200" i="1"/>
  <c r="Q198" i="1"/>
  <c r="Q196" i="1"/>
  <c r="Q193" i="1"/>
  <c r="Q190" i="1"/>
  <c r="P187" i="1"/>
  <c r="S186" i="1"/>
  <c r="P184" i="1"/>
  <c r="S183" i="1"/>
  <c r="O181" i="1"/>
  <c r="R180" i="1"/>
  <c r="Q174" i="1"/>
  <c r="P171" i="1"/>
  <c r="S170" i="1"/>
  <c r="P204" i="1"/>
  <c r="P202" i="1"/>
  <c r="P200" i="1"/>
  <c r="P198" i="1"/>
  <c r="P196" i="1"/>
  <c r="P193" i="1"/>
  <c r="S192" i="1"/>
  <c r="P190" i="1"/>
  <c r="S189" i="1"/>
  <c r="O187" i="1"/>
  <c r="R186" i="1"/>
  <c r="O184" i="1"/>
  <c r="Q183" i="1"/>
  <c r="N181" i="1"/>
  <c r="Q180" i="1"/>
  <c r="P174" i="1"/>
  <c r="S173" i="1"/>
  <c r="O171" i="1"/>
  <c r="R170" i="1"/>
  <c r="N171" i="1"/>
  <c r="Q170" i="1"/>
  <c r="N210" i="1"/>
  <c r="N208" i="1"/>
  <c r="N206" i="1"/>
  <c r="N204" i="1"/>
  <c r="N202" i="1"/>
  <c r="N200" i="1"/>
  <c r="N198" i="1"/>
  <c r="N196" i="1"/>
  <c r="Q195" i="1"/>
  <c r="N193" i="1"/>
  <c r="Q192" i="1"/>
  <c r="P189" i="1"/>
  <c r="P186" i="1"/>
  <c r="O183" i="1"/>
  <c r="R182" i="1"/>
  <c r="O180" i="1"/>
  <c r="P170" i="1"/>
  <c r="P195" i="1"/>
  <c r="O186" i="1"/>
  <c r="N183" i="1"/>
  <c r="Q182" i="1"/>
  <c r="P179" i="1"/>
  <c r="S178" i="1"/>
  <c r="P176" i="1"/>
  <c r="S175" i="1"/>
  <c r="O173" i="1"/>
  <c r="R172" i="1"/>
  <c r="O170" i="1"/>
  <c r="O195" i="1"/>
  <c r="O192" i="1"/>
  <c r="N189" i="1"/>
  <c r="S184" i="1"/>
  <c r="P182" i="1"/>
  <c r="S181" i="1"/>
  <c r="S210" i="1"/>
  <c r="S206" i="1"/>
  <c r="S204" i="1"/>
  <c r="N195" i="1"/>
  <c r="R184" i="1"/>
  <c r="O182" i="1"/>
  <c r="Q181" i="1"/>
  <c r="P175" i="1"/>
  <c r="S174" i="1"/>
  <c r="P172" i="1"/>
  <c r="S171" i="1"/>
  <c r="N162" i="1"/>
  <c r="R162" i="1"/>
  <c r="O162" i="1"/>
  <c r="P162" i="1"/>
  <c r="Q162" i="1"/>
  <c r="S162" i="1"/>
  <c r="Q184" i="1"/>
  <c r="P181" i="1"/>
  <c r="S180" i="1"/>
  <c r="P178" i="1"/>
  <c r="O175" i="1"/>
  <c r="R174" i="1"/>
  <c r="O172" i="1"/>
  <c r="Q171" i="1"/>
  <c r="N168" i="1"/>
  <c r="R168" i="1"/>
  <c r="N160" i="1"/>
  <c r="R160" i="1"/>
  <c r="N152" i="1"/>
  <c r="R152" i="1"/>
  <c r="S148" i="1"/>
  <c r="N144" i="1"/>
  <c r="R144" i="1"/>
  <c r="Q141" i="1"/>
  <c r="S140" i="1"/>
  <c r="N136" i="1"/>
  <c r="R136" i="1"/>
  <c r="Q133" i="1"/>
  <c r="S132" i="1"/>
  <c r="N128" i="1"/>
  <c r="R128" i="1"/>
  <c r="Q125" i="1"/>
  <c r="S124" i="1"/>
  <c r="N120" i="1"/>
  <c r="R120" i="1"/>
  <c r="Q117" i="1"/>
  <c r="S116" i="1"/>
  <c r="R167" i="1"/>
  <c r="N167" i="1"/>
  <c r="P165" i="1"/>
  <c r="Q164" i="1"/>
  <c r="S163" i="1"/>
  <c r="R159" i="1"/>
  <c r="N159" i="1"/>
  <c r="P157" i="1"/>
  <c r="Q156" i="1"/>
  <c r="S155" i="1"/>
  <c r="R151" i="1"/>
  <c r="N151" i="1"/>
  <c r="P149" i="1"/>
  <c r="Q148" i="1"/>
  <c r="S147" i="1"/>
  <c r="R143" i="1"/>
  <c r="N143" i="1"/>
  <c r="P141" i="1"/>
  <c r="Q140" i="1"/>
  <c r="S139" i="1"/>
  <c r="R135" i="1"/>
  <c r="N135" i="1"/>
  <c r="P133" i="1"/>
  <c r="Q132" i="1"/>
  <c r="S131" i="1"/>
  <c r="R127" i="1"/>
  <c r="N127" i="1"/>
  <c r="P125" i="1"/>
  <c r="Q124" i="1"/>
  <c r="S123" i="1"/>
  <c r="R119" i="1"/>
  <c r="N119" i="1"/>
  <c r="P117" i="1"/>
  <c r="Q116" i="1"/>
  <c r="S115" i="1"/>
  <c r="N166" i="1"/>
  <c r="R166" i="1"/>
  <c r="P164" i="1"/>
  <c r="Q163" i="1"/>
  <c r="N158" i="1"/>
  <c r="R158" i="1"/>
  <c r="P156" i="1"/>
  <c r="Q155" i="1"/>
  <c r="S154" i="1"/>
  <c r="N150" i="1"/>
  <c r="R150" i="1"/>
  <c r="P148" i="1"/>
  <c r="Q147" i="1"/>
  <c r="S146" i="1"/>
  <c r="N142" i="1"/>
  <c r="R142" i="1"/>
  <c r="P140" i="1"/>
  <c r="Q139" i="1"/>
  <c r="S138" i="1"/>
  <c r="N134" i="1"/>
  <c r="R134" i="1"/>
  <c r="P132" i="1"/>
  <c r="Q131" i="1"/>
  <c r="S130" i="1"/>
  <c r="N126" i="1"/>
  <c r="R126" i="1"/>
  <c r="P124" i="1"/>
  <c r="Q123" i="1"/>
  <c r="S122" i="1"/>
  <c r="N118" i="1"/>
  <c r="R118" i="1"/>
  <c r="P116" i="1"/>
  <c r="Q115" i="1"/>
  <c r="S114" i="1"/>
  <c r="R165" i="1"/>
  <c r="N165" i="1"/>
  <c r="P163" i="1"/>
  <c r="S161" i="1"/>
  <c r="R157" i="1"/>
  <c r="N157" i="1"/>
  <c r="P155" i="1"/>
  <c r="Q154" i="1"/>
  <c r="S153" i="1"/>
  <c r="R149" i="1"/>
  <c r="N149" i="1"/>
  <c r="P147" i="1"/>
  <c r="Q146" i="1"/>
  <c r="S145" i="1"/>
  <c r="R141" i="1"/>
  <c r="N141" i="1"/>
  <c r="P139" i="1"/>
  <c r="Q138" i="1"/>
  <c r="S137" i="1"/>
  <c r="R133" i="1"/>
  <c r="N133" i="1"/>
  <c r="P131" i="1"/>
  <c r="Q130" i="1"/>
  <c r="S129" i="1"/>
  <c r="R125" i="1"/>
  <c r="N125" i="1"/>
  <c r="P123" i="1"/>
  <c r="Q122" i="1"/>
  <c r="S121" i="1"/>
  <c r="R117" i="1"/>
  <c r="N117" i="1"/>
  <c r="P115" i="1"/>
  <c r="Q114" i="1"/>
  <c r="N164" i="1"/>
  <c r="R164" i="1"/>
  <c r="Q161" i="1"/>
  <c r="N156" i="1"/>
  <c r="R156" i="1"/>
  <c r="P154" i="1"/>
  <c r="Q153" i="1"/>
  <c r="N148" i="1"/>
  <c r="R148" i="1"/>
  <c r="P146" i="1"/>
  <c r="Q145" i="1"/>
  <c r="N140" i="1"/>
  <c r="R140" i="1"/>
  <c r="P138" i="1"/>
  <c r="Q137" i="1"/>
  <c r="N132" i="1"/>
  <c r="R132" i="1"/>
  <c r="P130" i="1"/>
  <c r="Q129" i="1"/>
  <c r="N124" i="1"/>
  <c r="R124" i="1"/>
  <c r="P122" i="1"/>
  <c r="Q121" i="1"/>
  <c r="N116" i="1"/>
  <c r="R116" i="1"/>
  <c r="P114" i="1"/>
  <c r="R163" i="1"/>
  <c r="N163" i="1"/>
  <c r="R155" i="1"/>
  <c r="N155" i="1"/>
  <c r="P153" i="1"/>
  <c r="R147" i="1"/>
  <c r="N147" i="1"/>
  <c r="P145" i="1"/>
  <c r="R139" i="1"/>
  <c r="N139" i="1"/>
  <c r="P137" i="1"/>
  <c r="R131" i="1"/>
  <c r="N131" i="1"/>
  <c r="P129" i="1"/>
  <c r="R123" i="1"/>
  <c r="N123" i="1"/>
  <c r="P121" i="1"/>
  <c r="R115" i="1"/>
  <c r="N115" i="1"/>
  <c r="N154" i="1"/>
  <c r="R154" i="1"/>
  <c r="N146" i="1"/>
  <c r="R146" i="1"/>
  <c r="N138" i="1"/>
  <c r="R138" i="1"/>
  <c r="N130" i="1"/>
  <c r="R130" i="1"/>
  <c r="N122" i="1"/>
  <c r="R122" i="1"/>
  <c r="N114" i="1"/>
  <c r="R114" i="1"/>
  <c r="R161" i="1"/>
  <c r="N161" i="1"/>
  <c r="R153" i="1"/>
  <c r="N153" i="1"/>
  <c r="R145" i="1"/>
  <c r="N145" i="1"/>
  <c r="R137" i="1"/>
  <c r="N137" i="1"/>
  <c r="R129" i="1"/>
  <c r="N129" i="1"/>
  <c r="R121" i="1"/>
  <c r="N121" i="1"/>
  <c r="N113" i="1"/>
  <c r="R112" i="1"/>
  <c r="Q112" i="1"/>
  <c r="P112" i="1"/>
  <c r="O112" i="1"/>
  <c r="Q195" i="11"/>
  <c r="R195" i="11" s="1"/>
  <c r="Q197" i="11"/>
  <c r="R197" i="11" s="1"/>
  <c r="S197" i="11" s="1"/>
  <c r="O184" i="11"/>
  <c r="O178" i="11"/>
  <c r="Q171" i="11"/>
  <c r="R171" i="11" s="1"/>
  <c r="O189" i="11"/>
  <c r="O177" i="11"/>
  <c r="O169" i="11"/>
  <c r="O162" i="11"/>
  <c r="O193" i="11"/>
  <c r="O188" i="11"/>
  <c r="O183" i="11"/>
  <c r="O176" i="11"/>
  <c r="O168" i="11"/>
  <c r="R207" i="11"/>
  <c r="S207" i="11" s="1"/>
  <c r="O182" i="11"/>
  <c r="O175" i="11"/>
  <c r="O167" i="11"/>
  <c r="O161" i="11"/>
  <c r="O192" i="11"/>
  <c r="O187" i="11"/>
  <c r="O174" i="11"/>
  <c r="O159" i="11"/>
  <c r="O172" i="11"/>
  <c r="O164" i="11"/>
  <c r="O157" i="11"/>
  <c r="O156" i="11"/>
  <c r="O154" i="11"/>
  <c r="O152" i="11"/>
  <c r="O150" i="11"/>
  <c r="O148" i="11"/>
  <c r="O146" i="11"/>
  <c r="O144" i="11"/>
  <c r="O142" i="11"/>
  <c r="O140" i="11"/>
  <c r="O138" i="11"/>
  <c r="O136" i="11"/>
  <c r="O134" i="11"/>
  <c r="O132" i="11"/>
  <c r="O130" i="11"/>
  <c r="O128" i="11"/>
  <c r="O126" i="11"/>
  <c r="O124" i="11"/>
  <c r="O122" i="11"/>
  <c r="O120" i="11"/>
  <c r="O118" i="11"/>
  <c r="O116" i="11"/>
  <c r="O114" i="11"/>
  <c r="O112" i="11"/>
  <c r="Q153" i="11"/>
  <c r="R153" i="11" s="1"/>
  <c r="S153" i="11" s="1"/>
  <c r="Q119" i="11"/>
  <c r="R119" i="11" s="1"/>
  <c r="Q208" i="13"/>
  <c r="S206" i="13"/>
  <c r="Q200" i="13"/>
  <c r="S198" i="13"/>
  <c r="P197" i="13"/>
  <c r="Q192" i="13"/>
  <c r="S190" i="13"/>
  <c r="P189" i="13"/>
  <c r="Q184" i="13"/>
  <c r="S182" i="13"/>
  <c r="P181" i="13"/>
  <c r="Q175" i="13"/>
  <c r="P163" i="13"/>
  <c r="Q163" i="13"/>
  <c r="S163" i="13"/>
  <c r="N163" i="13"/>
  <c r="O163" i="13"/>
  <c r="P147" i="13"/>
  <c r="Q147" i="13"/>
  <c r="S147" i="13"/>
  <c r="N147" i="13"/>
  <c r="O147" i="13"/>
  <c r="P139" i="13"/>
  <c r="Q139" i="13"/>
  <c r="S139" i="13"/>
  <c r="N139" i="13"/>
  <c r="O139" i="13"/>
  <c r="S201" i="13"/>
  <c r="P200" i="13"/>
  <c r="R198" i="13"/>
  <c r="O197" i="13"/>
  <c r="S193" i="13"/>
  <c r="P192" i="13"/>
  <c r="R190" i="13"/>
  <c r="O189" i="13"/>
  <c r="S185" i="13"/>
  <c r="P184" i="13"/>
  <c r="R182" i="13"/>
  <c r="O181" i="13"/>
  <c r="Q177" i="13"/>
  <c r="P175" i="13"/>
  <c r="S209" i="13"/>
  <c r="P208" i="13"/>
  <c r="R206" i="13"/>
  <c r="R209" i="13"/>
  <c r="O208" i="13"/>
  <c r="Q206" i="13"/>
  <c r="N205" i="13"/>
  <c r="S204" i="13"/>
  <c r="P203" i="13"/>
  <c r="R201" i="13"/>
  <c r="O200" i="13"/>
  <c r="Q198" i="13"/>
  <c r="N197" i="13"/>
  <c r="S196" i="13"/>
  <c r="P195" i="13"/>
  <c r="R193" i="13"/>
  <c r="O192" i="13"/>
  <c r="Q190" i="13"/>
  <c r="N189" i="13"/>
  <c r="S188" i="13"/>
  <c r="P187" i="13"/>
  <c r="R185" i="13"/>
  <c r="O184" i="13"/>
  <c r="Q182" i="13"/>
  <c r="N181" i="13"/>
  <c r="S180" i="13"/>
  <c r="P179" i="13"/>
  <c r="O169" i="13"/>
  <c r="P205" i="13"/>
  <c r="O205" i="13"/>
  <c r="Q209" i="13"/>
  <c r="N208" i="13"/>
  <c r="P206" i="13"/>
  <c r="R204" i="13"/>
  <c r="Q201" i="13"/>
  <c r="N200" i="13"/>
  <c r="P198" i="13"/>
  <c r="R196" i="13"/>
  <c r="Q193" i="13"/>
  <c r="N192" i="13"/>
  <c r="S191" i="13"/>
  <c r="P190" i="13"/>
  <c r="R188" i="13"/>
  <c r="Q185" i="13"/>
  <c r="N184" i="13"/>
  <c r="S183" i="13"/>
  <c r="P182" i="13"/>
  <c r="R180" i="13"/>
  <c r="S178" i="13"/>
  <c r="O175" i="13"/>
  <c r="R175" i="13"/>
  <c r="R153" i="13"/>
  <c r="S153" i="13"/>
  <c r="O153" i="13"/>
  <c r="P153" i="13"/>
  <c r="Q153" i="13"/>
  <c r="R129" i="13"/>
  <c r="S129" i="13"/>
  <c r="O129" i="13"/>
  <c r="P129" i="13"/>
  <c r="Q129" i="13"/>
  <c r="R121" i="13"/>
  <c r="S121" i="13"/>
  <c r="O121" i="13"/>
  <c r="P121" i="13"/>
  <c r="Q121" i="13"/>
  <c r="O201" i="13"/>
  <c r="S197" i="13"/>
  <c r="O193" i="13"/>
  <c r="S189" i="13"/>
  <c r="S181" i="13"/>
  <c r="R169" i="13"/>
  <c r="S169" i="13"/>
  <c r="P169" i="13"/>
  <c r="Q169" i="13"/>
  <c r="R161" i="13"/>
  <c r="S161" i="13"/>
  <c r="O161" i="13"/>
  <c r="P161" i="13"/>
  <c r="Q161" i="13"/>
  <c r="R145" i="13"/>
  <c r="S145" i="13"/>
  <c r="O145" i="13"/>
  <c r="P145" i="13"/>
  <c r="Q145" i="13"/>
  <c r="R137" i="13"/>
  <c r="S137" i="13"/>
  <c r="O137" i="13"/>
  <c r="P137" i="13"/>
  <c r="Q137" i="13"/>
  <c r="P209" i="13"/>
  <c r="O209" i="13"/>
  <c r="S205" i="13"/>
  <c r="S208" i="13"/>
  <c r="R205" i="13"/>
  <c r="S200" i="13"/>
  <c r="R197" i="13"/>
  <c r="S192" i="13"/>
  <c r="R189" i="13"/>
  <c r="S184" i="13"/>
  <c r="R181" i="13"/>
  <c r="O178" i="13"/>
  <c r="P176" i="13"/>
  <c r="P171" i="13"/>
  <c r="Q171" i="13"/>
  <c r="S171" i="13"/>
  <c r="N171" i="13"/>
  <c r="O171" i="13"/>
  <c r="R163" i="13"/>
  <c r="R147" i="13"/>
  <c r="R139" i="13"/>
  <c r="S175" i="13"/>
  <c r="P155" i="13"/>
  <c r="Q155" i="13"/>
  <c r="S155" i="13"/>
  <c r="N155" i="13"/>
  <c r="O155" i="13"/>
  <c r="P131" i="13"/>
  <c r="Q131" i="13"/>
  <c r="S131" i="13"/>
  <c r="N131" i="13"/>
  <c r="O131" i="13"/>
  <c r="P123" i="13"/>
  <c r="Q123" i="13"/>
  <c r="S123" i="13"/>
  <c r="N123" i="13"/>
  <c r="O123" i="13"/>
  <c r="R172" i="13"/>
  <c r="N168" i="13"/>
  <c r="S167" i="13"/>
  <c r="R164" i="13"/>
  <c r="N160" i="13"/>
  <c r="S159" i="13"/>
  <c r="R156" i="13"/>
  <c r="N152" i="13"/>
  <c r="S151" i="13"/>
  <c r="N144" i="13"/>
  <c r="S143" i="13"/>
  <c r="N136" i="13"/>
  <c r="S135" i="13"/>
  <c r="N128" i="13"/>
  <c r="S127" i="13"/>
  <c r="N120" i="13"/>
  <c r="S119" i="13"/>
  <c r="O115" i="13"/>
  <c r="Q113" i="13"/>
  <c r="N112" i="13"/>
  <c r="S111" i="13"/>
  <c r="Q172" i="13"/>
  <c r="S170" i="13"/>
  <c r="R167" i="13"/>
  <c r="Q164" i="13"/>
  <c r="S162" i="13"/>
  <c r="R159" i="13"/>
  <c r="Q156" i="13"/>
  <c r="S154" i="13"/>
  <c r="R151" i="13"/>
  <c r="Q148" i="13"/>
  <c r="S146" i="13"/>
  <c r="R143" i="13"/>
  <c r="Q140" i="13"/>
  <c r="S138" i="13"/>
  <c r="R135" i="13"/>
  <c r="Q132" i="13"/>
  <c r="S130" i="13"/>
  <c r="R127" i="13"/>
  <c r="Q124" i="13"/>
  <c r="S122" i="13"/>
  <c r="R119" i="13"/>
  <c r="Q116" i="13"/>
  <c r="N115" i="13"/>
  <c r="S114" i="13"/>
  <c r="P113" i="13"/>
  <c r="R111" i="13"/>
  <c r="Q167" i="13"/>
  <c r="Q159" i="13"/>
  <c r="Q143" i="13"/>
  <c r="Q135" i="13"/>
  <c r="Q127" i="13"/>
  <c r="Q119" i="13"/>
  <c r="O113" i="13"/>
  <c r="Q111" i="13"/>
  <c r="Q114" i="13"/>
  <c r="N113" i="13"/>
  <c r="S112" i="13"/>
  <c r="P111" i="13"/>
  <c r="P170" i="13"/>
  <c r="R168" i="13"/>
  <c r="P162" i="13"/>
  <c r="R160" i="13"/>
  <c r="P154" i="13"/>
  <c r="R152" i="13"/>
  <c r="P146" i="13"/>
  <c r="R144" i="13"/>
  <c r="P138" i="13"/>
  <c r="R136" i="13"/>
  <c r="Q133" i="13"/>
  <c r="P130" i="13"/>
  <c r="R128" i="13"/>
  <c r="P122" i="13"/>
  <c r="R120" i="13"/>
  <c r="S115" i="13"/>
  <c r="P114" i="13"/>
  <c r="R112" i="13"/>
  <c r="O111" i="13"/>
  <c r="Q112" i="13"/>
  <c r="P168" i="13"/>
  <c r="P160" i="13"/>
  <c r="P152" i="13"/>
  <c r="P144" i="13"/>
  <c r="P136" i="13"/>
  <c r="P128" i="13"/>
  <c r="P120" i="13"/>
  <c r="Q115" i="13"/>
  <c r="S113" i="13"/>
  <c r="P112" i="13"/>
  <c r="O199" i="6"/>
  <c r="O183" i="6"/>
  <c r="O167" i="6"/>
  <c r="O159" i="6"/>
  <c r="O151" i="6"/>
  <c r="O143" i="6"/>
  <c r="O135" i="6"/>
  <c r="O127" i="6"/>
  <c r="O207" i="6"/>
  <c r="O191" i="6"/>
  <c r="O175" i="6"/>
  <c r="O120" i="6"/>
  <c r="O208" i="6"/>
  <c r="O200" i="6"/>
  <c r="O192" i="6"/>
  <c r="O184" i="6"/>
  <c r="O176" i="6"/>
  <c r="O168" i="6"/>
  <c r="O160" i="6"/>
  <c r="O152" i="6"/>
  <c r="O144" i="6"/>
  <c r="O136" i="6"/>
  <c r="O128" i="6"/>
  <c r="M111" i="6"/>
  <c r="N111" i="6" s="1"/>
  <c r="M13" i="6"/>
  <c r="N13" i="6" s="1"/>
  <c r="O13" i="6" s="1"/>
  <c r="M14" i="6"/>
  <c r="N14" i="6" s="1"/>
  <c r="O14" i="6" s="1"/>
  <c r="M15" i="6"/>
  <c r="N15" i="6" s="1"/>
  <c r="M16" i="6"/>
  <c r="N16" i="6" s="1"/>
  <c r="M17" i="6"/>
  <c r="M18" i="6"/>
  <c r="N18" i="6" s="1"/>
  <c r="O18" i="6" s="1"/>
  <c r="M19" i="6"/>
  <c r="N19" i="6" s="1"/>
  <c r="O19" i="6" s="1"/>
  <c r="M20" i="6"/>
  <c r="N20" i="6" s="1"/>
  <c r="O20" i="6" s="1"/>
  <c r="M21" i="6"/>
  <c r="N21" i="6" s="1"/>
  <c r="M22" i="6"/>
  <c r="N22" i="6" s="1"/>
  <c r="O22" i="6" s="1"/>
  <c r="M23" i="6"/>
  <c r="N23" i="6" s="1"/>
  <c r="M24" i="6"/>
  <c r="N24" i="6" s="1"/>
  <c r="M25" i="6"/>
  <c r="N25" i="6" s="1"/>
  <c r="O25" i="6" s="1"/>
  <c r="M26" i="6"/>
  <c r="N26" i="6" s="1"/>
  <c r="O26" i="6" s="1"/>
  <c r="M27" i="6"/>
  <c r="M28" i="6"/>
  <c r="N28" i="6" s="1"/>
  <c r="O28" i="6" s="1"/>
  <c r="M29" i="6"/>
  <c r="N29" i="6" s="1"/>
  <c r="M30" i="6"/>
  <c r="N30" i="6" s="1"/>
  <c r="O30" i="6" s="1"/>
  <c r="M31" i="6"/>
  <c r="M32" i="6"/>
  <c r="M33" i="6"/>
  <c r="M34" i="6"/>
  <c r="N34" i="6" s="1"/>
  <c r="O34" i="6" s="1"/>
  <c r="M35" i="6"/>
  <c r="M36" i="6"/>
  <c r="N36" i="6" s="1"/>
  <c r="O36" i="6" s="1"/>
  <c r="M37" i="6"/>
  <c r="N37" i="6" s="1"/>
  <c r="M38" i="6"/>
  <c r="N38" i="6" s="1"/>
  <c r="O38" i="6" s="1"/>
  <c r="M39" i="6"/>
  <c r="N39" i="6" s="1"/>
  <c r="O39" i="6" s="1"/>
  <c r="M40" i="6"/>
  <c r="N40" i="6" s="1"/>
  <c r="M41" i="6"/>
  <c r="N41" i="6" s="1"/>
  <c r="M42" i="6"/>
  <c r="N42" i="6" s="1"/>
  <c r="O42" i="6" s="1"/>
  <c r="M43" i="6"/>
  <c r="M44" i="6"/>
  <c r="N44" i="6" s="1"/>
  <c r="O44" i="6" s="1"/>
  <c r="M45" i="6"/>
  <c r="N45" i="6" s="1"/>
  <c r="M46" i="6"/>
  <c r="N46" i="6" s="1"/>
  <c r="O46" i="6" s="1"/>
  <c r="M47" i="6"/>
  <c r="M48" i="6"/>
  <c r="M49" i="6"/>
  <c r="M50" i="6"/>
  <c r="N50" i="6" s="1"/>
  <c r="O50" i="6" s="1"/>
  <c r="M51" i="6"/>
  <c r="N51" i="6" s="1"/>
  <c r="O51" i="6" s="1"/>
  <c r="M52" i="6"/>
  <c r="N52" i="6" s="1"/>
  <c r="O52" i="6" s="1"/>
  <c r="M53" i="6"/>
  <c r="N53" i="6" s="1"/>
  <c r="M54" i="6"/>
  <c r="N54" i="6" s="1"/>
  <c r="O54" i="6" s="1"/>
  <c r="M55" i="6"/>
  <c r="N55" i="6" s="1"/>
  <c r="M56" i="6"/>
  <c r="M57" i="6"/>
  <c r="M58" i="6"/>
  <c r="N58" i="6" s="1"/>
  <c r="O58" i="6" s="1"/>
  <c r="M59" i="6"/>
  <c r="M60" i="6"/>
  <c r="N60" i="6" s="1"/>
  <c r="O60" i="6" s="1"/>
  <c r="M61" i="6"/>
  <c r="N61" i="6" s="1"/>
  <c r="M62" i="6"/>
  <c r="N62" i="6" s="1"/>
  <c r="O62" i="6" s="1"/>
  <c r="M63" i="6"/>
  <c r="N63" i="6" s="1"/>
  <c r="M64" i="6"/>
  <c r="N64" i="6" s="1"/>
  <c r="M65" i="6"/>
  <c r="N65" i="6" s="1"/>
  <c r="M66" i="6"/>
  <c r="N66" i="6" s="1"/>
  <c r="O66" i="6" s="1"/>
  <c r="M67" i="6"/>
  <c r="N67" i="6" s="1"/>
  <c r="M68" i="6"/>
  <c r="N68" i="6" s="1"/>
  <c r="O68" i="6" s="1"/>
  <c r="M69" i="6"/>
  <c r="M70" i="6"/>
  <c r="N70" i="6" s="1"/>
  <c r="O70" i="6" s="1"/>
  <c r="M71" i="6"/>
  <c r="N71" i="6" s="1"/>
  <c r="O71" i="6" s="1"/>
  <c r="M72" i="6"/>
  <c r="M73" i="6"/>
  <c r="M74" i="6"/>
  <c r="N74" i="6" s="1"/>
  <c r="O74" i="6" s="1"/>
  <c r="M75" i="6"/>
  <c r="M76" i="6"/>
  <c r="N76" i="6" s="1"/>
  <c r="O76" i="6" s="1"/>
  <c r="M77" i="6"/>
  <c r="N77" i="6" s="1"/>
  <c r="M78" i="6"/>
  <c r="N78" i="6" s="1"/>
  <c r="O78" i="6" s="1"/>
  <c r="M79" i="6"/>
  <c r="N79" i="6" s="1"/>
  <c r="M80" i="6"/>
  <c r="N80" i="6" s="1"/>
  <c r="M81" i="6"/>
  <c r="M82" i="6"/>
  <c r="N82" i="6" s="1"/>
  <c r="O82" i="6" s="1"/>
  <c r="M83" i="6"/>
  <c r="N83" i="6" s="1"/>
  <c r="O83" i="6" s="1"/>
  <c r="M84" i="6"/>
  <c r="N84" i="6" s="1"/>
  <c r="O84" i="6" s="1"/>
  <c r="M85" i="6"/>
  <c r="N85" i="6" s="1"/>
  <c r="M86" i="6"/>
  <c r="N86" i="6" s="1"/>
  <c r="O86" i="6" s="1"/>
  <c r="M87" i="6"/>
  <c r="N87" i="6" s="1"/>
  <c r="M88" i="6"/>
  <c r="N88" i="6" s="1"/>
  <c r="M89" i="6"/>
  <c r="N89" i="6" s="1"/>
  <c r="M90" i="6"/>
  <c r="N90" i="6" s="1"/>
  <c r="O90" i="6" s="1"/>
  <c r="M91" i="6"/>
  <c r="M92" i="6"/>
  <c r="N92" i="6" s="1"/>
  <c r="O92" i="6" s="1"/>
  <c r="M93" i="6"/>
  <c r="N93" i="6" s="1"/>
  <c r="M94" i="6"/>
  <c r="N94" i="6" s="1"/>
  <c r="O94" i="6" s="1"/>
  <c r="M95" i="6"/>
  <c r="M96" i="6"/>
  <c r="M97" i="6"/>
  <c r="M98" i="6"/>
  <c r="N98" i="6" s="1"/>
  <c r="O98" i="6" s="1"/>
  <c r="M99" i="6"/>
  <c r="M100" i="6"/>
  <c r="N100" i="6" s="1"/>
  <c r="O100" i="6" s="1"/>
  <c r="M101" i="6"/>
  <c r="N101" i="6" s="1"/>
  <c r="M102" i="6"/>
  <c r="N102" i="6" s="1"/>
  <c r="O102" i="6" s="1"/>
  <c r="M103" i="6"/>
  <c r="N103" i="6" s="1"/>
  <c r="O103" i="6" s="1"/>
  <c r="M104" i="6"/>
  <c r="N104" i="6" s="1"/>
  <c r="M105" i="6"/>
  <c r="N105" i="6" s="1"/>
  <c r="M106" i="6"/>
  <c r="N106" i="6" s="1"/>
  <c r="O106" i="6" s="1"/>
  <c r="M107" i="6"/>
  <c r="M108" i="6"/>
  <c r="N108" i="6" s="1"/>
  <c r="O108" i="6" s="1"/>
  <c r="M109" i="6"/>
  <c r="N109" i="6" s="1"/>
  <c r="M110" i="6"/>
  <c r="N110" i="6" s="1"/>
  <c r="O110" i="6" s="1"/>
  <c r="M12" i="6"/>
  <c r="N12" i="6" s="1"/>
  <c r="O12" i="6" s="1"/>
  <c r="T208" i="1" l="1"/>
  <c r="T178" i="1"/>
  <c r="R179" i="11"/>
  <c r="S179" i="11" s="1"/>
  <c r="T138" i="13"/>
  <c r="V138" i="13" s="1"/>
  <c r="W138" i="13" s="1"/>
  <c r="X138" i="13" s="1"/>
  <c r="T187" i="13"/>
  <c r="V187" i="13" s="1"/>
  <c r="W187" i="13" s="1"/>
  <c r="X187" i="13" s="1"/>
  <c r="T207" i="13"/>
  <c r="V207" i="13" s="1"/>
  <c r="W207" i="13" s="1"/>
  <c r="T195" i="13"/>
  <c r="V195" i="13" s="1"/>
  <c r="W195" i="13" s="1"/>
  <c r="T141" i="13"/>
  <c r="V141" i="13" s="1"/>
  <c r="T150" i="13"/>
  <c r="V150" i="13" s="1"/>
  <c r="W150" i="13" s="1"/>
  <c r="X150" i="13" s="1"/>
  <c r="T158" i="13"/>
  <c r="V158" i="13" s="1"/>
  <c r="W158" i="13" s="1"/>
  <c r="X158" i="13" s="1"/>
  <c r="T118" i="13"/>
  <c r="V118" i="13" s="1"/>
  <c r="W118" i="13" s="1"/>
  <c r="T162" i="13"/>
  <c r="V162" i="13" s="1"/>
  <c r="W162" i="13" s="1"/>
  <c r="X162" i="13" s="1"/>
  <c r="T203" i="13"/>
  <c r="V203" i="13" s="1"/>
  <c r="W203" i="13" s="1"/>
  <c r="T179" i="13"/>
  <c r="V179" i="13" s="1"/>
  <c r="W179" i="13" s="1"/>
  <c r="T202" i="13"/>
  <c r="V202" i="13" s="1"/>
  <c r="T170" i="13"/>
  <c r="V170" i="13" s="1"/>
  <c r="W170" i="13" s="1"/>
  <c r="X170" i="13" s="1"/>
  <c r="T126" i="13"/>
  <c r="V126" i="13" s="1"/>
  <c r="T133" i="13"/>
  <c r="V133" i="13" s="1"/>
  <c r="T140" i="13"/>
  <c r="V140" i="13" s="1"/>
  <c r="W140" i="13" s="1"/>
  <c r="T172" i="13"/>
  <c r="V172" i="13" s="1"/>
  <c r="W172" i="13" s="1"/>
  <c r="T178" i="13"/>
  <c r="V178" i="13" s="1"/>
  <c r="T190" i="13"/>
  <c r="V190" i="13" s="1"/>
  <c r="W190" i="13" s="1"/>
  <c r="X190" i="13" s="1"/>
  <c r="T142" i="13"/>
  <c r="V142" i="13" s="1"/>
  <c r="W142" i="13" s="1"/>
  <c r="T149" i="13"/>
  <c r="V149" i="13" s="1"/>
  <c r="T173" i="13"/>
  <c r="V173" i="13" s="1"/>
  <c r="T180" i="13"/>
  <c r="V180" i="13" s="1"/>
  <c r="W180" i="13" s="1"/>
  <c r="T177" i="13"/>
  <c r="V177" i="13" s="1"/>
  <c r="T166" i="13"/>
  <c r="V166" i="13" s="1"/>
  <c r="W166" i="13" s="1"/>
  <c r="T111" i="13"/>
  <c r="V111" i="13" s="1"/>
  <c r="W111" i="13" s="1"/>
  <c r="T160" i="13"/>
  <c r="V160" i="13" s="1"/>
  <c r="W160" i="13" s="1"/>
  <c r="T175" i="13"/>
  <c r="T196" i="13"/>
  <c r="V196" i="13" s="1"/>
  <c r="W196" i="13" s="1"/>
  <c r="T151" i="13"/>
  <c r="V151" i="13" s="1"/>
  <c r="W151" i="13" s="1"/>
  <c r="X151" i="13" s="1"/>
  <c r="T154" i="13"/>
  <c r="V154" i="13" s="1"/>
  <c r="W154" i="13" s="1"/>
  <c r="X154" i="13" s="1"/>
  <c r="T124" i="13"/>
  <c r="V124" i="13" s="1"/>
  <c r="T156" i="13"/>
  <c r="V156" i="13" s="1"/>
  <c r="T174" i="13"/>
  <c r="V174" i="13" s="1"/>
  <c r="T134" i="13"/>
  <c r="V134" i="13" s="1"/>
  <c r="T165" i="13"/>
  <c r="V165" i="13" s="1"/>
  <c r="T143" i="13"/>
  <c r="V143" i="13" s="1"/>
  <c r="W143" i="13" s="1"/>
  <c r="X143" i="13" s="1"/>
  <c r="T182" i="13"/>
  <c r="V182" i="13" s="1"/>
  <c r="T183" i="13"/>
  <c r="T204" i="13"/>
  <c r="V204" i="13" s="1"/>
  <c r="W204" i="13" s="1"/>
  <c r="T209" i="13"/>
  <c r="V209" i="13" s="1"/>
  <c r="W209" i="13" s="1"/>
  <c r="T185" i="13"/>
  <c r="V185" i="13" s="1"/>
  <c r="W185" i="13" s="1"/>
  <c r="T186" i="13"/>
  <c r="V186" i="13" s="1"/>
  <c r="W186" i="13" s="1"/>
  <c r="T199" i="13"/>
  <c r="V199" i="13" s="1"/>
  <c r="W199" i="13" s="1"/>
  <c r="T157" i="13"/>
  <c r="V157" i="13" s="1"/>
  <c r="W157" i="13" s="1"/>
  <c r="T155" i="13"/>
  <c r="V155" i="13" s="1"/>
  <c r="W155" i="13" s="1"/>
  <c r="T188" i="13"/>
  <c r="V188" i="13" s="1"/>
  <c r="W188" i="13" s="1"/>
  <c r="X188" i="13" s="1"/>
  <c r="T125" i="13"/>
  <c r="V125" i="13" s="1"/>
  <c r="W125" i="13" s="1"/>
  <c r="X125" i="13" s="1"/>
  <c r="T193" i="13"/>
  <c r="V193" i="13" s="1"/>
  <c r="W193" i="13" s="1"/>
  <c r="X193" i="13" s="1"/>
  <c r="T206" i="13"/>
  <c r="V206" i="13" s="1"/>
  <c r="W206" i="13" s="1"/>
  <c r="X206" i="13" s="1"/>
  <c r="T116" i="13"/>
  <c r="V116" i="13" s="1"/>
  <c r="T148" i="13"/>
  <c r="V148" i="13" s="1"/>
  <c r="W148" i="13" s="1"/>
  <c r="X148" i="13" s="1"/>
  <c r="T176" i="13"/>
  <c r="V176" i="13" s="1"/>
  <c r="W176" i="13" s="1"/>
  <c r="T201" i="13"/>
  <c r="V201" i="13" s="1"/>
  <c r="T210" i="13"/>
  <c r="T146" i="13"/>
  <c r="V146" i="13" s="1"/>
  <c r="W146" i="13" s="1"/>
  <c r="X146" i="13" s="1"/>
  <c r="T161" i="13"/>
  <c r="V161" i="13" s="1"/>
  <c r="T153" i="13"/>
  <c r="V153" i="13" s="1"/>
  <c r="T119" i="13"/>
  <c r="V119" i="13" s="1"/>
  <c r="W119" i="13" s="1"/>
  <c r="X119" i="13" s="1"/>
  <c r="T191" i="13"/>
  <c r="V191" i="13" s="1"/>
  <c r="W191" i="13" s="1"/>
  <c r="T137" i="13"/>
  <c r="V137" i="13" s="1"/>
  <c r="W137" i="13" s="1"/>
  <c r="X137" i="13" s="1"/>
  <c r="T121" i="13"/>
  <c r="V121" i="13" s="1"/>
  <c r="W121" i="13" s="1"/>
  <c r="T114" i="13"/>
  <c r="V114" i="13" s="1"/>
  <c r="T127" i="13"/>
  <c r="V127" i="13" s="1"/>
  <c r="T135" i="13"/>
  <c r="V135" i="13" s="1"/>
  <c r="W135" i="13" s="1"/>
  <c r="X135" i="13" s="1"/>
  <c r="T169" i="13"/>
  <c r="V169" i="13" s="1"/>
  <c r="W169" i="13" s="1"/>
  <c r="X169" i="13" s="1"/>
  <c r="T122" i="13"/>
  <c r="V122" i="13" s="1"/>
  <c r="W122" i="13" s="1"/>
  <c r="X122" i="13" s="1"/>
  <c r="T159" i="13"/>
  <c r="V159" i="13" s="1"/>
  <c r="W159" i="13" s="1"/>
  <c r="T132" i="13"/>
  <c r="V132" i="13" s="1"/>
  <c r="W132" i="13" s="1"/>
  <c r="X132" i="13" s="1"/>
  <c r="T164" i="13"/>
  <c r="V164" i="13" s="1"/>
  <c r="T198" i="13"/>
  <c r="V198" i="13" s="1"/>
  <c r="W198" i="13" s="1"/>
  <c r="T167" i="13"/>
  <c r="V167" i="13" s="1"/>
  <c r="W167" i="13" s="1"/>
  <c r="X167" i="13" s="1"/>
  <c r="T171" i="13"/>
  <c r="T197" i="13"/>
  <c r="V197" i="13" s="1"/>
  <c r="T130" i="13"/>
  <c r="V130" i="13" s="1"/>
  <c r="T145" i="13"/>
  <c r="V145" i="13" s="1"/>
  <c r="W145" i="13" s="1"/>
  <c r="T129" i="13"/>
  <c r="V129" i="13" s="1"/>
  <c r="W129" i="13" s="1"/>
  <c r="T117" i="13"/>
  <c r="T194" i="13"/>
  <c r="T203" i="1"/>
  <c r="U203" i="1" s="1"/>
  <c r="V203" i="1" s="1"/>
  <c r="T177" i="1"/>
  <c r="U177" i="1" s="1"/>
  <c r="V177" i="1" s="1"/>
  <c r="O91" i="6"/>
  <c r="O32" i="6"/>
  <c r="O31" i="6"/>
  <c r="O105" i="6"/>
  <c r="O93" i="6"/>
  <c r="O80" i="6"/>
  <c r="O67" i="6"/>
  <c r="O55" i="6"/>
  <c r="O41" i="6"/>
  <c r="O29" i="6"/>
  <c r="O16" i="6"/>
  <c r="N107" i="6"/>
  <c r="O107" i="6" s="1"/>
  <c r="N99" i="6"/>
  <c r="O99" i="6" s="1"/>
  <c r="N91" i="6"/>
  <c r="N75" i="6"/>
  <c r="O75" i="6" s="1"/>
  <c r="N59" i="6"/>
  <c r="O59" i="6" s="1"/>
  <c r="N43" i="6"/>
  <c r="O43" i="6" s="1"/>
  <c r="N35" i="6"/>
  <c r="O35" i="6" s="1"/>
  <c r="N27" i="6"/>
  <c r="O27" i="6" s="1"/>
  <c r="O104" i="6"/>
  <c r="O79" i="6"/>
  <c r="O65" i="6"/>
  <c r="O53" i="6"/>
  <c r="O40" i="6"/>
  <c r="O15" i="6"/>
  <c r="O89" i="6"/>
  <c r="O77" i="6"/>
  <c r="O64" i="6"/>
  <c r="N97" i="6"/>
  <c r="O97" i="6" s="1"/>
  <c r="N81" i="6"/>
  <c r="O81" i="6" s="1"/>
  <c r="N73" i="6"/>
  <c r="O73" i="6" s="1"/>
  <c r="N57" i="6"/>
  <c r="O57" i="6" s="1"/>
  <c r="N49" i="6"/>
  <c r="O49" i="6" s="1"/>
  <c r="N33" i="6"/>
  <c r="O33" i="6" s="1"/>
  <c r="N17" i="6"/>
  <c r="O17" i="6" s="1"/>
  <c r="O101" i="6"/>
  <c r="O88" i="6"/>
  <c r="O63" i="6"/>
  <c r="O37" i="6"/>
  <c r="O24" i="6"/>
  <c r="O111" i="6"/>
  <c r="N96" i="6"/>
  <c r="O96" i="6" s="1"/>
  <c r="N72" i="6"/>
  <c r="O72" i="6" s="1"/>
  <c r="N56" i="6"/>
  <c r="O56" i="6" s="1"/>
  <c r="N48" i="6"/>
  <c r="O48" i="6" s="1"/>
  <c r="N32" i="6"/>
  <c r="O87" i="6"/>
  <c r="O61" i="6"/>
  <c r="O23" i="6"/>
  <c r="N95" i="6"/>
  <c r="O95" i="6" s="1"/>
  <c r="N47" i="6"/>
  <c r="O47" i="6" s="1"/>
  <c r="N31" i="6"/>
  <c r="O85" i="6"/>
  <c r="O21" i="6"/>
  <c r="O109" i="6"/>
  <c r="O45" i="6"/>
  <c r="N69" i="6"/>
  <c r="O69" i="6" s="1"/>
  <c r="T191" i="1"/>
  <c r="U191" i="1" s="1"/>
  <c r="T113" i="1"/>
  <c r="U113" i="1" s="1"/>
  <c r="V113" i="1" s="1"/>
  <c r="T197" i="1"/>
  <c r="U197" i="1" s="1"/>
  <c r="V197" i="1" s="1"/>
  <c r="T161" i="1"/>
  <c r="U161" i="1" s="1"/>
  <c r="V161" i="1" s="1"/>
  <c r="T199" i="1"/>
  <c r="U199" i="1" s="1"/>
  <c r="V199" i="1" s="1"/>
  <c r="T134" i="1"/>
  <c r="U134" i="1" s="1"/>
  <c r="V134" i="1" s="1"/>
  <c r="T209" i="1"/>
  <c r="U209" i="1" s="1"/>
  <c r="V209" i="1" s="1"/>
  <c r="T201" i="1"/>
  <c r="U201" i="1" s="1"/>
  <c r="V201" i="1" s="1"/>
  <c r="T139" i="1"/>
  <c r="U139" i="1" s="1"/>
  <c r="V139" i="1" s="1"/>
  <c r="T167" i="1"/>
  <c r="U167" i="1" s="1"/>
  <c r="V167" i="1" s="1"/>
  <c r="T188" i="1"/>
  <c r="U188" i="1" s="1"/>
  <c r="V188" i="1" s="1"/>
  <c r="T207" i="1"/>
  <c r="U207" i="1" s="1"/>
  <c r="V207" i="1" s="1"/>
  <c r="T147" i="1"/>
  <c r="U147" i="1" s="1"/>
  <c r="V147" i="1" s="1"/>
  <c r="T164" i="1"/>
  <c r="U164" i="1" s="1"/>
  <c r="V164" i="1" s="1"/>
  <c r="T125" i="1"/>
  <c r="U125" i="1" s="1"/>
  <c r="V125" i="1" s="1"/>
  <c r="T165" i="1"/>
  <c r="U165" i="1" s="1"/>
  <c r="V165" i="1" s="1"/>
  <c r="T159" i="1"/>
  <c r="U159" i="1" s="1"/>
  <c r="V159" i="1" s="1"/>
  <c r="T194" i="1"/>
  <c r="U194" i="1" s="1"/>
  <c r="V194" i="1" s="1"/>
  <c r="T145" i="1"/>
  <c r="U145" i="1" s="1"/>
  <c r="V145" i="1" s="1"/>
  <c r="T131" i="1"/>
  <c r="U131" i="1" s="1"/>
  <c r="V131" i="1" s="1"/>
  <c r="T141" i="1"/>
  <c r="U141" i="1" s="1"/>
  <c r="V141" i="1" s="1"/>
  <c r="T150" i="1"/>
  <c r="U150" i="1" s="1"/>
  <c r="V150" i="1" s="1"/>
  <c r="T136" i="1"/>
  <c r="U136" i="1" s="1"/>
  <c r="V136" i="1" s="1"/>
  <c r="T179" i="1"/>
  <c r="U179" i="1" s="1"/>
  <c r="V179" i="1" s="1"/>
  <c r="T205" i="1"/>
  <c r="U205" i="1" s="1"/>
  <c r="V205" i="1" s="1"/>
  <c r="T169" i="1"/>
  <c r="U169" i="1" s="1"/>
  <c r="T185" i="1"/>
  <c r="U185" i="1" s="1"/>
  <c r="V185" i="1" s="1"/>
  <c r="T133" i="1"/>
  <c r="T170" i="1"/>
  <c r="U170" i="1" s="1"/>
  <c r="V170" i="1" s="1"/>
  <c r="T143" i="1"/>
  <c r="U143" i="1" s="1"/>
  <c r="V143" i="1" s="1"/>
  <c r="T163" i="1"/>
  <c r="U163" i="1" s="1"/>
  <c r="V163" i="1" s="1"/>
  <c r="T187" i="1"/>
  <c r="U187" i="1" s="1"/>
  <c r="V187" i="1" s="1"/>
  <c r="T112" i="1"/>
  <c r="U112" i="1" s="1"/>
  <c r="V112" i="1" s="1"/>
  <c r="T173" i="1"/>
  <c r="U173" i="1" s="1"/>
  <c r="V173" i="1" s="1"/>
  <c r="T174" i="1"/>
  <c r="T190" i="1"/>
  <c r="U190" i="1" s="1"/>
  <c r="T175" i="1"/>
  <c r="U175" i="1" s="1"/>
  <c r="V175" i="1" s="1"/>
  <c r="T182" i="1"/>
  <c r="U182" i="1" s="1"/>
  <c r="V182" i="1" s="1"/>
  <c r="T176" i="1"/>
  <c r="U176" i="1" s="1"/>
  <c r="V176" i="1" s="1"/>
  <c r="T180" i="1"/>
  <c r="U180" i="1" s="1"/>
  <c r="V180" i="1" s="1"/>
  <c r="T196" i="1"/>
  <c r="U196" i="1" s="1"/>
  <c r="T120" i="1"/>
  <c r="U120" i="1" s="1"/>
  <c r="V120" i="1" s="1"/>
  <c r="T189" i="1"/>
  <c r="U189" i="1" s="1"/>
  <c r="V189" i="1" s="1"/>
  <c r="T192" i="1"/>
  <c r="U192" i="1" s="1"/>
  <c r="V192" i="1" s="1"/>
  <c r="T200" i="1"/>
  <c r="U200" i="1" s="1"/>
  <c r="V200" i="1" s="1"/>
  <c r="T184" i="1"/>
  <c r="U184" i="1" s="1"/>
  <c r="V184" i="1" s="1"/>
  <c r="T121" i="1"/>
  <c r="U121" i="1" s="1"/>
  <c r="V121" i="1" s="1"/>
  <c r="T153" i="1"/>
  <c r="U153" i="1" s="1"/>
  <c r="V153" i="1" s="1"/>
  <c r="T115" i="1"/>
  <c r="U115" i="1" s="1"/>
  <c r="T157" i="1"/>
  <c r="U157" i="1" s="1"/>
  <c r="V157" i="1" s="1"/>
  <c r="T127" i="1"/>
  <c r="T202" i="1"/>
  <c r="U202" i="1" s="1"/>
  <c r="V202" i="1" s="1"/>
  <c r="R163" i="11"/>
  <c r="S163" i="11" s="1"/>
  <c r="R165" i="11"/>
  <c r="S165" i="11" s="1"/>
  <c r="R185" i="11"/>
  <c r="S185" i="11" s="1"/>
  <c r="R205" i="11"/>
  <c r="S205" i="11" s="1"/>
  <c r="R173" i="11"/>
  <c r="S173" i="11" s="1"/>
  <c r="R111" i="11"/>
  <c r="S111" i="11" s="1"/>
  <c r="R127" i="11"/>
  <c r="S127" i="11" s="1"/>
  <c r="R143" i="11"/>
  <c r="S143" i="11" s="1"/>
  <c r="R129" i="11"/>
  <c r="S129" i="11" s="1"/>
  <c r="R204" i="11"/>
  <c r="S204" i="11" s="1"/>
  <c r="S131" i="11"/>
  <c r="S147" i="11"/>
  <c r="R115" i="11"/>
  <c r="S115" i="11" s="1"/>
  <c r="R191" i="11"/>
  <c r="S191" i="11" s="1"/>
  <c r="S125" i="11"/>
  <c r="S141" i="11"/>
  <c r="S199" i="11"/>
  <c r="S203" i="11"/>
  <c r="R160" i="11"/>
  <c r="S160" i="11" s="1"/>
  <c r="S190" i="11"/>
  <c r="R181" i="11"/>
  <c r="S181" i="11" s="1"/>
  <c r="T211" i="1"/>
  <c r="U211" i="1" s="1"/>
  <c r="V211" i="1" s="1"/>
  <c r="U174" i="1"/>
  <c r="V174" i="1" s="1"/>
  <c r="T129" i="1"/>
  <c r="T118" i="1"/>
  <c r="T128" i="1"/>
  <c r="T144" i="1"/>
  <c r="T183" i="1"/>
  <c r="T204" i="1"/>
  <c r="T138" i="1"/>
  <c r="T123" i="1"/>
  <c r="T149" i="1"/>
  <c r="T158" i="1"/>
  <c r="T119" i="1"/>
  <c r="T172" i="1"/>
  <c r="T186" i="1"/>
  <c r="T206" i="1"/>
  <c r="T137" i="1"/>
  <c r="T193" i="1"/>
  <c r="U208" i="1"/>
  <c r="V208" i="1" s="1"/>
  <c r="T114" i="1"/>
  <c r="T146" i="1"/>
  <c r="T116" i="1"/>
  <c r="T132" i="1"/>
  <c r="T148" i="1"/>
  <c r="T135" i="1"/>
  <c r="T152" i="1"/>
  <c r="T210" i="1"/>
  <c r="U178" i="1"/>
  <c r="V178" i="1" s="1"/>
  <c r="T181" i="1"/>
  <c r="T122" i="1"/>
  <c r="T154" i="1"/>
  <c r="T155" i="1"/>
  <c r="T117" i="1"/>
  <c r="T126" i="1"/>
  <c r="T166" i="1"/>
  <c r="T151" i="1"/>
  <c r="T160" i="1"/>
  <c r="T162" i="1"/>
  <c r="T195" i="1"/>
  <c r="T198" i="1"/>
  <c r="U127" i="1"/>
  <c r="V127" i="1" s="1"/>
  <c r="T171" i="1"/>
  <c r="T130" i="1"/>
  <c r="T124" i="1"/>
  <c r="T140" i="1"/>
  <c r="T156" i="1"/>
  <c r="T142" i="1"/>
  <c r="T168" i="1"/>
  <c r="R180" i="11"/>
  <c r="S180" i="11" s="1"/>
  <c r="Q167" i="11"/>
  <c r="R167" i="11" s="1"/>
  <c r="S167" i="11" s="1"/>
  <c r="Q112" i="11"/>
  <c r="R112" i="11" s="1"/>
  <c r="Q128" i="11"/>
  <c r="R128" i="11" s="1"/>
  <c r="Q144" i="11"/>
  <c r="R144" i="11" s="1"/>
  <c r="Q192" i="11"/>
  <c r="R192" i="11" s="1"/>
  <c r="S192" i="11" s="1"/>
  <c r="Q175" i="11"/>
  <c r="Q169" i="11"/>
  <c r="R169" i="11" s="1"/>
  <c r="S196" i="11"/>
  <c r="R202" i="11"/>
  <c r="S202" i="11" s="1"/>
  <c r="Q156" i="11"/>
  <c r="R156" i="11" s="1"/>
  <c r="S156" i="11" s="1"/>
  <c r="S117" i="11"/>
  <c r="S133" i="11"/>
  <c r="S149" i="11"/>
  <c r="Q114" i="11"/>
  <c r="Q130" i="11"/>
  <c r="R130" i="11" s="1"/>
  <c r="Q146" i="11"/>
  <c r="R146" i="11" s="1"/>
  <c r="Q164" i="11"/>
  <c r="R164" i="11" s="1"/>
  <c r="S164" i="11" s="1"/>
  <c r="Q182" i="11"/>
  <c r="Q177" i="11"/>
  <c r="R177" i="11" s="1"/>
  <c r="S171" i="11"/>
  <c r="Q126" i="11"/>
  <c r="R126" i="11" s="1"/>
  <c r="S123" i="11"/>
  <c r="S139" i="11"/>
  <c r="S155" i="11"/>
  <c r="Q116" i="11"/>
  <c r="R116" i="11" s="1"/>
  <c r="Q132" i="11"/>
  <c r="R132" i="11" s="1"/>
  <c r="Q148" i="11"/>
  <c r="R148" i="11" s="1"/>
  <c r="Q189" i="11"/>
  <c r="R189" i="11" s="1"/>
  <c r="R158" i="11"/>
  <c r="S158" i="11" s="1"/>
  <c r="R198" i="11"/>
  <c r="S198" i="11" s="1"/>
  <c r="R206" i="11"/>
  <c r="S206" i="11" s="1"/>
  <c r="S195" i="11"/>
  <c r="Q140" i="11"/>
  <c r="R140" i="11" s="1"/>
  <c r="Q142" i="11"/>
  <c r="R142" i="11" s="1"/>
  <c r="Q118" i="11"/>
  <c r="R118" i="11" s="1"/>
  <c r="Q134" i="11"/>
  <c r="R134" i="11" s="1"/>
  <c r="Q150" i="11"/>
  <c r="R150" i="11" s="1"/>
  <c r="S150" i="11" s="1"/>
  <c r="Q168" i="11"/>
  <c r="R168" i="11" s="1"/>
  <c r="S168" i="11" s="1"/>
  <c r="Q187" i="11"/>
  <c r="R187" i="11" s="1"/>
  <c r="Q193" i="11"/>
  <c r="S119" i="11"/>
  <c r="S135" i="11"/>
  <c r="S151" i="11"/>
  <c r="Q120" i="11"/>
  <c r="R120" i="11" s="1"/>
  <c r="Q136" i="11"/>
  <c r="R136" i="11" s="1"/>
  <c r="Q152" i="11"/>
  <c r="R166" i="11"/>
  <c r="S166" i="11" s="1"/>
  <c r="Q161" i="11"/>
  <c r="R161" i="11" s="1"/>
  <c r="S161" i="11" s="1"/>
  <c r="Q176" i="11"/>
  <c r="R176" i="11" s="1"/>
  <c r="S176" i="11" s="1"/>
  <c r="Q178" i="11"/>
  <c r="R194" i="11"/>
  <c r="S194" i="11" s="1"/>
  <c r="Q124" i="11"/>
  <c r="R124" i="11" s="1"/>
  <c r="S124" i="11" s="1"/>
  <c r="Q157" i="11"/>
  <c r="R157" i="11" s="1"/>
  <c r="S170" i="11"/>
  <c r="Q122" i="11"/>
  <c r="R122" i="11" s="1"/>
  <c r="Q138" i="11"/>
  <c r="R138" i="11" s="1"/>
  <c r="S138" i="11" s="1"/>
  <c r="Q154" i="11"/>
  <c r="R154" i="11" s="1"/>
  <c r="Q172" i="11"/>
  <c r="R172" i="11" s="1"/>
  <c r="S172" i="11" s="1"/>
  <c r="Q159" i="11"/>
  <c r="R159" i="11" s="1"/>
  <c r="Q183" i="11"/>
  <c r="Q162" i="11"/>
  <c r="R162" i="11" s="1"/>
  <c r="S162" i="11" s="1"/>
  <c r="Q184" i="11"/>
  <c r="Q174" i="11"/>
  <c r="Q188" i="11"/>
  <c r="R188" i="11" s="1"/>
  <c r="S188" i="11" s="1"/>
  <c r="T128" i="13"/>
  <c r="T123" i="13"/>
  <c r="T131" i="13"/>
  <c r="T184" i="13"/>
  <c r="T139" i="13"/>
  <c r="T147" i="13"/>
  <c r="T115" i="13"/>
  <c r="T112" i="13"/>
  <c r="T136" i="13"/>
  <c r="T200" i="13"/>
  <c r="T189" i="13"/>
  <c r="T144" i="13"/>
  <c r="T168" i="13"/>
  <c r="T181" i="13"/>
  <c r="T163" i="13"/>
  <c r="T113" i="13"/>
  <c r="T120" i="13"/>
  <c r="T152" i="13"/>
  <c r="T192" i="13"/>
  <c r="T208" i="13"/>
  <c r="T205" i="13"/>
  <c r="W141" i="13" l="1"/>
  <c r="W130" i="13"/>
  <c r="X130" i="13" s="1"/>
  <c r="W149" i="13"/>
  <c r="X149" i="13" s="1"/>
  <c r="W202" i="13"/>
  <c r="X202" i="13" s="1"/>
  <c r="W126" i="13"/>
  <c r="X126" i="13" s="1"/>
  <c r="W197" i="13"/>
  <c r="X197" i="13" s="1"/>
  <c r="W165" i="13"/>
  <c r="X165" i="13" s="1"/>
  <c r="W134" i="13"/>
  <c r="X134" i="13" s="1"/>
  <c r="V183" i="13"/>
  <c r="W183" i="13" s="1"/>
  <c r="X183" i="13" s="1"/>
  <c r="W161" i="13"/>
  <c r="X161" i="13" s="1"/>
  <c r="W182" i="13"/>
  <c r="X182" i="13" s="1"/>
  <c r="W133" i="13"/>
  <c r="X133" i="13" s="1"/>
  <c r="X141" i="13"/>
  <c r="W174" i="13"/>
  <c r="X174" i="13" s="1"/>
  <c r="W153" i="13"/>
  <c r="X153" i="13" s="1"/>
  <c r="X185" i="13"/>
  <c r="V175" i="13"/>
  <c r="W127" i="13"/>
  <c r="X127" i="13" s="1"/>
  <c r="V171" i="13"/>
  <c r="W171" i="13" s="1"/>
  <c r="X171" i="13" s="1"/>
  <c r="X142" i="13"/>
  <c r="X199" i="13"/>
  <c r="X160" i="13"/>
  <c r="X195" i="13"/>
  <c r="W164" i="13"/>
  <c r="X164" i="13" s="1"/>
  <c r="X209" i="13"/>
  <c r="X180" i="13"/>
  <c r="W178" i="13"/>
  <c r="X178" i="13" s="1"/>
  <c r="X186" i="13"/>
  <c r="W173" i="13"/>
  <c r="X173" i="13" s="1"/>
  <c r="X172" i="13"/>
  <c r="V194" i="13"/>
  <c r="W194" i="13" s="1"/>
  <c r="W201" i="13"/>
  <c r="X201" i="13" s="1"/>
  <c r="X140" i="13"/>
  <c r="W177" i="13"/>
  <c r="X177" i="13" s="1"/>
  <c r="V117" i="13"/>
  <c r="W117" i="13" s="1"/>
  <c r="X117" i="13" s="1"/>
  <c r="V210" i="13"/>
  <c r="W210" i="13" s="1"/>
  <c r="V191" i="1"/>
  <c r="V169" i="1"/>
  <c r="U133" i="1"/>
  <c r="V133" i="1" s="1"/>
  <c r="V190" i="1"/>
  <c r="V115" i="1"/>
  <c r="V196" i="1"/>
  <c r="S140" i="11"/>
  <c r="R152" i="11"/>
  <c r="S152" i="11" s="1"/>
  <c r="R114" i="11"/>
  <c r="S114" i="11" s="1"/>
  <c r="S154" i="11"/>
  <c r="S112" i="11"/>
  <c r="S157" i="11"/>
  <c r="S189" i="11"/>
  <c r="S146" i="11"/>
  <c r="S126" i="11"/>
  <c r="S134" i="11"/>
  <c r="S116" i="11"/>
  <c r="S130" i="11"/>
  <c r="S128" i="11"/>
  <c r="S159" i="11"/>
  <c r="U154" i="1"/>
  <c r="V154" i="1" s="1"/>
  <c r="U152" i="1"/>
  <c r="V152" i="1" s="1"/>
  <c r="U186" i="1"/>
  <c r="V186" i="1" s="1"/>
  <c r="U183" i="1"/>
  <c r="V183" i="1" s="1"/>
  <c r="U129" i="1"/>
  <c r="V129" i="1" s="1"/>
  <c r="U140" i="1"/>
  <c r="V140" i="1" s="1"/>
  <c r="U162" i="1"/>
  <c r="V162" i="1" s="1"/>
  <c r="U122" i="1"/>
  <c r="V122" i="1" s="1"/>
  <c r="U135" i="1"/>
  <c r="V135" i="1" s="1"/>
  <c r="U193" i="1"/>
  <c r="V193" i="1" s="1"/>
  <c r="U172" i="1"/>
  <c r="V172" i="1" s="1"/>
  <c r="U144" i="1"/>
  <c r="V144" i="1" s="1"/>
  <c r="U168" i="1"/>
  <c r="V168" i="1" s="1"/>
  <c r="U124" i="1"/>
  <c r="V124" i="1" s="1"/>
  <c r="U160" i="1"/>
  <c r="V160" i="1" s="1"/>
  <c r="U148" i="1"/>
  <c r="V148" i="1" s="1"/>
  <c r="U119" i="1"/>
  <c r="V119" i="1" s="1"/>
  <c r="U128" i="1"/>
  <c r="V128" i="1" s="1"/>
  <c r="U156" i="1"/>
  <c r="V156" i="1" s="1"/>
  <c r="U158" i="1"/>
  <c r="V158" i="1" s="1"/>
  <c r="U166" i="1"/>
  <c r="V166" i="1" s="1"/>
  <c r="U181" i="1"/>
  <c r="V181" i="1" s="1"/>
  <c r="U116" i="1"/>
  <c r="V116" i="1" s="1"/>
  <c r="U149" i="1"/>
  <c r="V149" i="1" s="1"/>
  <c r="U195" i="1"/>
  <c r="V195" i="1" s="1"/>
  <c r="U142" i="1"/>
  <c r="V142" i="1" s="1"/>
  <c r="U198" i="1"/>
  <c r="V198" i="1" s="1"/>
  <c r="U126" i="1"/>
  <c r="V126" i="1" s="1"/>
  <c r="U210" i="1"/>
  <c r="V210" i="1" s="1"/>
  <c r="U146" i="1"/>
  <c r="V146" i="1" s="1"/>
  <c r="U123" i="1"/>
  <c r="V123" i="1" s="1"/>
  <c r="U118" i="1"/>
  <c r="V118" i="1" s="1"/>
  <c r="U171" i="1"/>
  <c r="V171" i="1" s="1"/>
  <c r="U117" i="1"/>
  <c r="V117" i="1" s="1"/>
  <c r="U114" i="1"/>
  <c r="V114" i="1" s="1"/>
  <c r="U137" i="1"/>
  <c r="V137" i="1" s="1"/>
  <c r="U138" i="1"/>
  <c r="V138" i="1" s="1"/>
  <c r="U151" i="1"/>
  <c r="V151" i="1" s="1"/>
  <c r="U132" i="1"/>
  <c r="V132" i="1" s="1"/>
  <c r="U130" i="1"/>
  <c r="V130" i="1" s="1"/>
  <c r="U155" i="1"/>
  <c r="V155" i="1" s="1"/>
  <c r="U206" i="1"/>
  <c r="V206" i="1" s="1"/>
  <c r="U204" i="1"/>
  <c r="V204" i="1" s="1"/>
  <c r="R175" i="11"/>
  <c r="S175" i="11" s="1"/>
  <c r="R174" i="11"/>
  <c r="S174" i="11" s="1"/>
  <c r="S122" i="11"/>
  <c r="S136" i="11"/>
  <c r="S118" i="11"/>
  <c r="S148" i="11"/>
  <c r="S187" i="11"/>
  <c r="R183" i="11"/>
  <c r="S183" i="11" s="1"/>
  <c r="R193" i="11"/>
  <c r="S193" i="11" s="1"/>
  <c r="S177" i="11"/>
  <c r="R184" i="11"/>
  <c r="S184" i="11" s="1"/>
  <c r="R178" i="11"/>
  <c r="S178" i="11" s="1"/>
  <c r="S120" i="11"/>
  <c r="S142" i="11"/>
  <c r="S132" i="11"/>
  <c r="R182" i="11"/>
  <c r="S182" i="11" s="1"/>
  <c r="S169" i="11"/>
  <c r="S144" i="11"/>
  <c r="V139" i="13"/>
  <c r="V192" i="13"/>
  <c r="W192" i="13" s="1"/>
  <c r="X155" i="13"/>
  <c r="X176" i="13"/>
  <c r="X191" i="13"/>
  <c r="X145" i="13"/>
  <c r="X121" i="13"/>
  <c r="V144" i="13"/>
  <c r="W144" i="13" s="1"/>
  <c r="X144" i="13" s="1"/>
  <c r="X118" i="13"/>
  <c r="X207" i="13"/>
  <c r="V184" i="13"/>
  <c r="W184" i="13" s="1"/>
  <c r="V152" i="13"/>
  <c r="W152" i="13" s="1"/>
  <c r="X152" i="13" s="1"/>
  <c r="V189" i="13"/>
  <c r="W189" i="13" s="1"/>
  <c r="X166" i="13"/>
  <c r="W124" i="13"/>
  <c r="X124" i="13" s="1"/>
  <c r="W116" i="13"/>
  <c r="X116" i="13" s="1"/>
  <c r="X111" i="13"/>
  <c r="X203" i="13"/>
  <c r="W114" i="13"/>
  <c r="X114" i="13" s="1"/>
  <c r="V136" i="13"/>
  <c r="W136" i="13" s="1"/>
  <c r="X136" i="13" s="1"/>
  <c r="V208" i="13"/>
  <c r="W208" i="13" s="1"/>
  <c r="X208" i="13" s="1"/>
  <c r="V120" i="13"/>
  <c r="W120" i="13" s="1"/>
  <c r="X120" i="13" s="1"/>
  <c r="V168" i="13"/>
  <c r="W168" i="13" s="1"/>
  <c r="V200" i="13"/>
  <c r="W200" i="13" s="1"/>
  <c r="X159" i="13"/>
  <c r="V128" i="13"/>
  <c r="W128" i="13" s="1"/>
  <c r="X128" i="13" s="1"/>
  <c r="V131" i="13"/>
  <c r="W131" i="13" s="1"/>
  <c r="V163" i="13"/>
  <c r="V115" i="13"/>
  <c r="W115" i="13" s="1"/>
  <c r="X115" i="13" s="1"/>
  <c r="X129" i="13"/>
  <c r="X196" i="13"/>
  <c r="X179" i="13"/>
  <c r="X198" i="13"/>
  <c r="W156" i="13"/>
  <c r="X156" i="13" s="1"/>
  <c r="X204" i="13"/>
  <c r="V112" i="13"/>
  <c r="W112" i="13" s="1"/>
  <c r="X157" i="13"/>
  <c r="V123" i="13"/>
  <c r="V205" i="13"/>
  <c r="W205" i="13" s="1"/>
  <c r="V113" i="13"/>
  <c r="W113" i="13" s="1"/>
  <c r="V181" i="13"/>
  <c r="W181" i="13" s="1"/>
  <c r="V147" i="13"/>
  <c r="W147" i="13" s="1"/>
  <c r="N52" i="13"/>
  <c r="M52" i="13"/>
  <c r="U52" i="13" s="1"/>
  <c r="P53" i="13"/>
  <c r="M53" i="13"/>
  <c r="U53" i="13" s="1"/>
  <c r="S54" i="13"/>
  <c r="M54" i="13"/>
  <c r="U54" i="13" s="1"/>
  <c r="N55" i="13"/>
  <c r="M55" i="13"/>
  <c r="U55" i="13" s="1"/>
  <c r="Q56" i="13"/>
  <c r="M56" i="13"/>
  <c r="U56" i="13" s="1"/>
  <c r="N57" i="13"/>
  <c r="M57" i="13"/>
  <c r="U57" i="13" s="1"/>
  <c r="Q58" i="13"/>
  <c r="M58" i="13"/>
  <c r="U58" i="13" s="1"/>
  <c r="P59" i="13"/>
  <c r="M59" i="13"/>
  <c r="U59" i="13" s="1"/>
  <c r="N60" i="13"/>
  <c r="M60" i="13"/>
  <c r="U60" i="13" s="1"/>
  <c r="O61" i="13"/>
  <c r="M61" i="13"/>
  <c r="U61" i="13" s="1"/>
  <c r="R62" i="13"/>
  <c r="M62" i="13"/>
  <c r="U62" i="13" s="1"/>
  <c r="Q63" i="13"/>
  <c r="M63" i="13"/>
  <c r="U63" i="13" s="1"/>
  <c r="P64" i="13"/>
  <c r="M64" i="13"/>
  <c r="U64" i="13" s="1"/>
  <c r="N65" i="13"/>
  <c r="M65" i="13"/>
  <c r="U65" i="13" s="1"/>
  <c r="Q66" i="13"/>
  <c r="M66" i="13"/>
  <c r="U66" i="13" s="1"/>
  <c r="P67" i="13"/>
  <c r="M67" i="13"/>
  <c r="U67" i="13" s="1"/>
  <c r="N68" i="13"/>
  <c r="M68" i="13"/>
  <c r="U68" i="13" s="1"/>
  <c r="O69" i="13"/>
  <c r="M69" i="13"/>
  <c r="U69" i="13" s="1"/>
  <c r="O70" i="13"/>
  <c r="M70" i="13"/>
  <c r="U70" i="13" s="1"/>
  <c r="P71" i="13"/>
  <c r="M71" i="13"/>
  <c r="U71" i="13" s="1"/>
  <c r="P72" i="13"/>
  <c r="M72" i="13"/>
  <c r="U72" i="13" s="1"/>
  <c r="S73" i="13"/>
  <c r="M73" i="13"/>
  <c r="U73" i="13" s="1"/>
  <c r="Q74" i="13"/>
  <c r="M74" i="13"/>
  <c r="U74" i="13" s="1"/>
  <c r="P75" i="13"/>
  <c r="M75" i="13"/>
  <c r="U75" i="13" s="1"/>
  <c r="N76" i="13"/>
  <c r="M76" i="13"/>
  <c r="U76" i="13" s="1"/>
  <c r="O77" i="13"/>
  <c r="M77" i="13"/>
  <c r="U77" i="13" s="1"/>
  <c r="S78" i="13"/>
  <c r="M78" i="13"/>
  <c r="U78" i="13" s="1"/>
  <c r="P79" i="13"/>
  <c r="M79" i="13"/>
  <c r="U79" i="13" s="1"/>
  <c r="O80" i="13"/>
  <c r="M80" i="13"/>
  <c r="U80" i="13" s="1"/>
  <c r="P81" i="13"/>
  <c r="M81" i="13"/>
  <c r="U81" i="13" s="1"/>
  <c r="N82" i="13"/>
  <c r="M82" i="13"/>
  <c r="U82" i="13" s="1"/>
  <c r="O83" i="13"/>
  <c r="M83" i="13"/>
  <c r="U83" i="13" s="1"/>
  <c r="N84" i="13"/>
  <c r="M84" i="13"/>
  <c r="U84" i="13" s="1"/>
  <c r="Q85" i="13"/>
  <c r="M85" i="13"/>
  <c r="U85" i="13" s="1"/>
  <c r="M86" i="13"/>
  <c r="U86" i="13" s="1"/>
  <c r="P87" i="13"/>
  <c r="M87" i="13"/>
  <c r="U87" i="13" s="1"/>
  <c r="S88" i="13"/>
  <c r="M88" i="13"/>
  <c r="U88" i="13" s="1"/>
  <c r="P89" i="13"/>
  <c r="M89" i="13"/>
  <c r="U89" i="13" s="1"/>
  <c r="N90" i="13"/>
  <c r="M90" i="13"/>
  <c r="U90" i="13" s="1"/>
  <c r="N91" i="13"/>
  <c r="M91" i="13"/>
  <c r="U91" i="13" s="1"/>
  <c r="N92" i="13"/>
  <c r="M92" i="13"/>
  <c r="U92" i="13" s="1"/>
  <c r="O93" i="13"/>
  <c r="M93" i="13"/>
  <c r="U93" i="13" s="1"/>
  <c r="O94" i="13"/>
  <c r="M94" i="13"/>
  <c r="U94" i="13" s="1"/>
  <c r="P95" i="13"/>
  <c r="M95" i="13"/>
  <c r="U95" i="13" s="1"/>
  <c r="Q96" i="13"/>
  <c r="M96" i="13"/>
  <c r="U96" i="13" s="1"/>
  <c r="P97" i="13"/>
  <c r="M97" i="13"/>
  <c r="U97" i="13" s="1"/>
  <c r="O98" i="13"/>
  <c r="M98" i="13"/>
  <c r="U98" i="13" s="1"/>
  <c r="O99" i="13"/>
  <c r="M99" i="13"/>
  <c r="U99" i="13" s="1"/>
  <c r="R100" i="13"/>
  <c r="M100" i="13"/>
  <c r="U100" i="13" s="1"/>
  <c r="Q101" i="13"/>
  <c r="M101" i="13"/>
  <c r="U101" i="13" s="1"/>
  <c r="N102" i="13"/>
  <c r="M102" i="13"/>
  <c r="U102" i="13" s="1"/>
  <c r="N103" i="13"/>
  <c r="M103" i="13"/>
  <c r="U103" i="13" s="1"/>
  <c r="N104" i="13"/>
  <c r="M104" i="13"/>
  <c r="U104" i="13" s="1"/>
  <c r="R105" i="13"/>
  <c r="M105" i="13"/>
  <c r="U105" i="13" s="1"/>
  <c r="N106" i="13"/>
  <c r="M106" i="13"/>
  <c r="U106" i="13" s="1"/>
  <c r="N107" i="13"/>
  <c r="M107" i="13"/>
  <c r="U107" i="13" s="1"/>
  <c r="N108" i="13"/>
  <c r="M108" i="13"/>
  <c r="U108" i="13" s="1"/>
  <c r="N109" i="13"/>
  <c r="M109" i="13"/>
  <c r="U109" i="13" s="1"/>
  <c r="N110" i="13"/>
  <c r="M110" i="13"/>
  <c r="U110" i="13" s="1"/>
  <c r="M52" i="11"/>
  <c r="N52" i="11"/>
  <c r="M53" i="11"/>
  <c r="N53" i="11"/>
  <c r="M54" i="11"/>
  <c r="N54" i="11"/>
  <c r="M55" i="11"/>
  <c r="N55" i="11"/>
  <c r="M56" i="11"/>
  <c r="N56" i="11"/>
  <c r="M57" i="11"/>
  <c r="N57" i="11"/>
  <c r="M58" i="11"/>
  <c r="N58" i="11"/>
  <c r="M59" i="11"/>
  <c r="N59" i="11"/>
  <c r="M60" i="11"/>
  <c r="N60" i="11"/>
  <c r="M61" i="11"/>
  <c r="N61" i="11"/>
  <c r="M62" i="11"/>
  <c r="N62" i="11"/>
  <c r="M63" i="11"/>
  <c r="N63" i="11"/>
  <c r="M64" i="11"/>
  <c r="N64" i="11"/>
  <c r="M65" i="11"/>
  <c r="N65" i="11"/>
  <c r="M66" i="11"/>
  <c r="N66" i="11"/>
  <c r="M67" i="11"/>
  <c r="N67" i="11"/>
  <c r="M68" i="11"/>
  <c r="N68" i="11"/>
  <c r="M69" i="11"/>
  <c r="N69" i="11"/>
  <c r="M70" i="11"/>
  <c r="N70" i="11"/>
  <c r="M71" i="11"/>
  <c r="N71" i="11"/>
  <c r="M72" i="11"/>
  <c r="N72" i="11"/>
  <c r="M73" i="11"/>
  <c r="N73" i="11"/>
  <c r="M74" i="11"/>
  <c r="N74" i="11"/>
  <c r="M75" i="11"/>
  <c r="N75" i="11"/>
  <c r="M76" i="11"/>
  <c r="N76" i="11"/>
  <c r="M77" i="11"/>
  <c r="N77" i="11"/>
  <c r="M78" i="11"/>
  <c r="N78" i="11"/>
  <c r="M79" i="11"/>
  <c r="N79" i="11"/>
  <c r="M80" i="11"/>
  <c r="N80" i="11"/>
  <c r="M81" i="11"/>
  <c r="N81" i="11"/>
  <c r="M82" i="11"/>
  <c r="N82" i="11"/>
  <c r="M83" i="11"/>
  <c r="N83" i="11"/>
  <c r="M84" i="11"/>
  <c r="N84" i="11"/>
  <c r="M85" i="11"/>
  <c r="N85" i="11"/>
  <c r="M86" i="11"/>
  <c r="N86" i="11"/>
  <c r="M87" i="11"/>
  <c r="N87" i="11"/>
  <c r="M88" i="11"/>
  <c r="N88" i="11"/>
  <c r="M89" i="11"/>
  <c r="N89" i="11"/>
  <c r="M90" i="11"/>
  <c r="N90" i="11"/>
  <c r="M91" i="11"/>
  <c r="N91" i="11"/>
  <c r="M92" i="11"/>
  <c r="N92" i="11"/>
  <c r="M93" i="11"/>
  <c r="N93" i="11"/>
  <c r="M94" i="11"/>
  <c r="N94" i="11"/>
  <c r="M95" i="11"/>
  <c r="N95" i="11"/>
  <c r="M96" i="11"/>
  <c r="N96" i="11"/>
  <c r="M97" i="11"/>
  <c r="N97" i="11"/>
  <c r="M98" i="11"/>
  <c r="N98" i="11"/>
  <c r="M99" i="11"/>
  <c r="N99" i="11"/>
  <c r="M100" i="11"/>
  <c r="N100" i="11"/>
  <c r="M101" i="11"/>
  <c r="N101" i="11"/>
  <c r="M102" i="11"/>
  <c r="N102" i="11"/>
  <c r="M103" i="11"/>
  <c r="N103" i="11"/>
  <c r="M104" i="11"/>
  <c r="N104" i="11"/>
  <c r="M105" i="11"/>
  <c r="N105" i="11"/>
  <c r="M106" i="11"/>
  <c r="N106" i="11"/>
  <c r="M107" i="11"/>
  <c r="N107" i="11"/>
  <c r="M108" i="11"/>
  <c r="N108" i="11"/>
  <c r="M109" i="11"/>
  <c r="N109" i="11"/>
  <c r="M110" i="11"/>
  <c r="N110" i="11"/>
  <c r="S102" i="1"/>
  <c r="R103" i="1"/>
  <c r="S104" i="1"/>
  <c r="R105" i="1"/>
  <c r="N106" i="1"/>
  <c r="R107" i="1"/>
  <c r="N108" i="1"/>
  <c r="R109" i="1"/>
  <c r="N110" i="1"/>
  <c r="R111" i="1"/>
  <c r="G26" i="5"/>
  <c r="O109" i="11" l="1"/>
  <c r="Q109" i="11" s="1"/>
  <c r="O105" i="11"/>
  <c r="Q105" i="11" s="1"/>
  <c r="O89" i="11"/>
  <c r="Q89" i="11" s="1"/>
  <c r="O69" i="11"/>
  <c r="Q69" i="11" s="1"/>
  <c r="O73" i="11"/>
  <c r="Q73" i="11" s="1"/>
  <c r="O77" i="11"/>
  <c r="Q77" i="11" s="1"/>
  <c r="O81" i="11"/>
  <c r="Q81" i="11" s="1"/>
  <c r="O93" i="11"/>
  <c r="Q93" i="11" s="1"/>
  <c r="O97" i="11"/>
  <c r="Q97" i="11" s="1"/>
  <c r="W175" i="13"/>
  <c r="X175" i="13" s="1"/>
  <c r="X200" i="13"/>
  <c r="X210" i="13"/>
  <c r="X147" i="13"/>
  <c r="X168" i="13"/>
  <c r="X113" i="13"/>
  <c r="X192" i="13"/>
  <c r="W139" i="13"/>
  <c r="X139" i="13" s="1"/>
  <c r="X194" i="13"/>
  <c r="X131" i="13"/>
  <c r="O107" i="1"/>
  <c r="O101" i="11"/>
  <c r="Q101" i="11" s="1"/>
  <c r="O85" i="11"/>
  <c r="Q85" i="11" s="1"/>
  <c r="O65" i="11"/>
  <c r="Q65" i="11" s="1"/>
  <c r="O61" i="11"/>
  <c r="Q61" i="11" s="1"/>
  <c r="O57" i="11"/>
  <c r="Q57" i="11" s="1"/>
  <c r="O53" i="11"/>
  <c r="Q53" i="11" s="1"/>
  <c r="O106" i="11"/>
  <c r="Q106" i="11" s="1"/>
  <c r="O102" i="11"/>
  <c r="Q102" i="11" s="1"/>
  <c r="O98" i="11"/>
  <c r="Q98" i="11" s="1"/>
  <c r="O94" i="11"/>
  <c r="Q94" i="11" s="1"/>
  <c r="O90" i="11"/>
  <c r="Q90" i="11" s="1"/>
  <c r="O86" i="11"/>
  <c r="Q86" i="11" s="1"/>
  <c r="O82" i="11"/>
  <c r="Q82" i="11" s="1"/>
  <c r="O78" i="11"/>
  <c r="Q78" i="11" s="1"/>
  <c r="O74" i="11"/>
  <c r="Q74" i="11" s="1"/>
  <c r="O70" i="11"/>
  <c r="Q70" i="11" s="1"/>
  <c r="O66" i="11"/>
  <c r="Q66" i="11" s="1"/>
  <c r="O62" i="11"/>
  <c r="Q62" i="11" s="1"/>
  <c r="O58" i="11"/>
  <c r="Q58" i="11" s="1"/>
  <c r="O54" i="11"/>
  <c r="Q54" i="11" s="1"/>
  <c r="O107" i="11"/>
  <c r="Q107" i="11" s="1"/>
  <c r="O103" i="11"/>
  <c r="Q103" i="11" s="1"/>
  <c r="O99" i="11"/>
  <c r="Q99" i="11" s="1"/>
  <c r="O95" i="11"/>
  <c r="Q95" i="11" s="1"/>
  <c r="O91" i="11"/>
  <c r="Q91" i="11" s="1"/>
  <c r="O87" i="11"/>
  <c r="Q87" i="11" s="1"/>
  <c r="O83" i="11"/>
  <c r="Q83" i="11" s="1"/>
  <c r="O79" i="11"/>
  <c r="Q79" i="11" s="1"/>
  <c r="O75" i="11"/>
  <c r="Q75" i="11" s="1"/>
  <c r="O71" i="11"/>
  <c r="Q71" i="11" s="1"/>
  <c r="O67" i="11"/>
  <c r="Q67" i="11" s="1"/>
  <c r="O63" i="11"/>
  <c r="Q63" i="11" s="1"/>
  <c r="O59" i="11"/>
  <c r="Q59" i="11" s="1"/>
  <c r="O55" i="11"/>
  <c r="Q55" i="11" s="1"/>
  <c r="O108" i="11"/>
  <c r="Q108" i="11" s="1"/>
  <c r="O104" i="11"/>
  <c r="Q104" i="11" s="1"/>
  <c r="O100" i="11"/>
  <c r="Q100" i="11" s="1"/>
  <c r="O96" i="11"/>
  <c r="Q96" i="11" s="1"/>
  <c r="O92" i="11"/>
  <c r="Q92" i="11" s="1"/>
  <c r="O88" i="11"/>
  <c r="Q88" i="11" s="1"/>
  <c r="O84" i="11"/>
  <c r="Q84" i="11" s="1"/>
  <c r="O80" i="11"/>
  <c r="Q80" i="11" s="1"/>
  <c r="O76" i="11"/>
  <c r="Q76" i="11" s="1"/>
  <c r="O72" i="11"/>
  <c r="Q72" i="11" s="1"/>
  <c r="O68" i="11"/>
  <c r="Q68" i="11" s="1"/>
  <c r="O64" i="11"/>
  <c r="Q64" i="11" s="1"/>
  <c r="O60" i="11"/>
  <c r="Q60" i="11" s="1"/>
  <c r="O56" i="11"/>
  <c r="Q56" i="11" s="1"/>
  <c r="O52" i="11"/>
  <c r="Q52" i="11" s="1"/>
  <c r="X205" i="13"/>
  <c r="X112" i="13"/>
  <c r="X184" i="13"/>
  <c r="X181" i="13"/>
  <c r="X189" i="13"/>
  <c r="W123" i="13"/>
  <c r="X123" i="13" s="1"/>
  <c r="W163" i="13"/>
  <c r="X163" i="13" s="1"/>
  <c r="O110" i="11"/>
  <c r="R104" i="1"/>
  <c r="R78" i="13"/>
  <c r="S99" i="13"/>
  <c r="S96" i="13"/>
  <c r="P99" i="13"/>
  <c r="Q77" i="13"/>
  <c r="N99" i="13"/>
  <c r="N96" i="13"/>
  <c r="O78" i="13"/>
  <c r="R88" i="13"/>
  <c r="R95" i="13"/>
  <c r="Q80" i="13"/>
  <c r="S75" i="13"/>
  <c r="R99" i="13"/>
  <c r="N80" i="13"/>
  <c r="R75" i="13"/>
  <c r="P73" i="13"/>
  <c r="R56" i="13"/>
  <c r="Q99" i="13"/>
  <c r="N75" i="13"/>
  <c r="Q67" i="13"/>
  <c r="Q100" i="13"/>
  <c r="Q88" i="13"/>
  <c r="S72" i="13"/>
  <c r="N100" i="13"/>
  <c r="S74" i="13"/>
  <c r="R72" i="13"/>
  <c r="P96" i="13"/>
  <c r="R84" i="13"/>
  <c r="N74" i="13"/>
  <c r="O72" i="13"/>
  <c r="O96" i="13"/>
  <c r="R80" i="13"/>
  <c r="N72" i="13"/>
  <c r="O103" i="13"/>
  <c r="O90" i="13"/>
  <c r="Q75" i="13"/>
  <c r="S65" i="13"/>
  <c r="O58" i="13"/>
  <c r="S87" i="13"/>
  <c r="O75" i="13"/>
  <c r="R96" i="13"/>
  <c r="O87" i="13"/>
  <c r="P85" i="13"/>
  <c r="P83" i="13"/>
  <c r="S80" i="13"/>
  <c r="S57" i="13"/>
  <c r="P110" i="13"/>
  <c r="P104" i="13"/>
  <c r="P91" i="13"/>
  <c r="N87" i="13"/>
  <c r="O85" i="13"/>
  <c r="N83" i="13"/>
  <c r="R87" i="13"/>
  <c r="Q83" i="13"/>
  <c r="P107" i="13"/>
  <c r="O66" i="13"/>
  <c r="Q59" i="13"/>
  <c r="Q111" i="1"/>
  <c r="Q103" i="1"/>
  <c r="P111" i="1"/>
  <c r="Q109" i="1"/>
  <c r="P107" i="1"/>
  <c r="P103" i="1"/>
  <c r="O111" i="1"/>
  <c r="N109" i="1"/>
  <c r="N105" i="1"/>
  <c r="O103" i="1"/>
  <c r="P109" i="1"/>
  <c r="O109" i="1"/>
  <c r="Q107" i="1"/>
  <c r="N103" i="1"/>
  <c r="Q105" i="1"/>
  <c r="N107" i="1"/>
  <c r="P105" i="1"/>
  <c r="O105" i="1"/>
  <c r="R102" i="1"/>
  <c r="S79" i="13"/>
  <c r="Q72" i="13"/>
  <c r="O71" i="13"/>
  <c r="P65" i="13"/>
  <c r="O64" i="13"/>
  <c r="O63" i="13"/>
  <c r="P57" i="13"/>
  <c r="R55" i="13"/>
  <c r="Q64" i="13"/>
  <c r="R71" i="13"/>
  <c r="S91" i="13"/>
  <c r="S89" i="13"/>
  <c r="P88" i="13"/>
  <c r="R91" i="13"/>
  <c r="S90" i="13"/>
  <c r="Q89" i="13"/>
  <c r="O88" i="13"/>
  <c r="S83" i="13"/>
  <c r="P80" i="13"/>
  <c r="N79" i="13"/>
  <c r="N71" i="13"/>
  <c r="Q69" i="13"/>
  <c r="S67" i="13"/>
  <c r="S66" i="13"/>
  <c r="N64" i="13"/>
  <c r="N63" i="13"/>
  <c r="Q61" i="13"/>
  <c r="S59" i="13"/>
  <c r="S58" i="13"/>
  <c r="O55" i="13"/>
  <c r="O53" i="13"/>
  <c r="S71" i="13"/>
  <c r="Q109" i="13"/>
  <c r="S107" i="13"/>
  <c r="S104" i="13"/>
  <c r="O79" i="13"/>
  <c r="R110" i="13"/>
  <c r="P109" i="13"/>
  <c r="R107" i="13"/>
  <c r="S106" i="13"/>
  <c r="R104" i="13"/>
  <c r="S103" i="13"/>
  <c r="Q110" i="13"/>
  <c r="Q107" i="13"/>
  <c r="P106" i="13"/>
  <c r="Q104" i="13"/>
  <c r="R103" i="13"/>
  <c r="N101" i="13"/>
  <c r="S95" i="13"/>
  <c r="Q91" i="13"/>
  <c r="P90" i="13"/>
  <c r="N88" i="13"/>
  <c r="R83" i="13"/>
  <c r="R67" i="13"/>
  <c r="P66" i="13"/>
  <c r="R59" i="13"/>
  <c r="P58" i="13"/>
  <c r="O59" i="13"/>
  <c r="N58" i="13"/>
  <c r="P56" i="13"/>
  <c r="O110" i="13"/>
  <c r="O107" i="13"/>
  <c r="O104" i="13"/>
  <c r="N98" i="13"/>
  <c r="O95" i="13"/>
  <c r="O91" i="13"/>
  <c r="Q84" i="13"/>
  <c r="P77" i="13"/>
  <c r="P74" i="13"/>
  <c r="O67" i="13"/>
  <c r="N66" i="13"/>
  <c r="S64" i="13"/>
  <c r="N95" i="13"/>
  <c r="O74" i="13"/>
  <c r="S70" i="13"/>
  <c r="Q68" i="13"/>
  <c r="N67" i="13"/>
  <c r="R64" i="13"/>
  <c r="S63" i="13"/>
  <c r="O62" i="13"/>
  <c r="N59" i="13"/>
  <c r="O56" i="13"/>
  <c r="R54" i="13"/>
  <c r="R63" i="13"/>
  <c r="R79" i="13"/>
  <c r="P63" i="13"/>
  <c r="N97" i="13"/>
  <c r="O97" i="13"/>
  <c r="R97" i="13"/>
  <c r="S94" i="13"/>
  <c r="O109" i="13"/>
  <c r="R108" i="13"/>
  <c r="O106" i="13"/>
  <c r="Q102" i="13"/>
  <c r="O100" i="13"/>
  <c r="P100" i="13"/>
  <c r="R94" i="13"/>
  <c r="R85" i="13"/>
  <c r="S85" i="13"/>
  <c r="N85" i="13"/>
  <c r="O84" i="13"/>
  <c r="P84" i="13"/>
  <c r="S84" i="13"/>
  <c r="S82" i="13"/>
  <c r="N78" i="13"/>
  <c r="P78" i="13"/>
  <c r="Q78" i="13"/>
  <c r="R77" i="13"/>
  <c r="S77" i="13"/>
  <c r="N77" i="13"/>
  <c r="R70" i="13"/>
  <c r="P69" i="13"/>
  <c r="N105" i="13"/>
  <c r="O105" i="13"/>
  <c r="Q108" i="13"/>
  <c r="Q105" i="13"/>
  <c r="P102" i="13"/>
  <c r="P94" i="13"/>
  <c r="Q93" i="13"/>
  <c r="R92" i="13"/>
  <c r="P82" i="13"/>
  <c r="S81" i="13"/>
  <c r="N73" i="13"/>
  <c r="O73" i="13"/>
  <c r="Q73" i="13"/>
  <c r="R73" i="13"/>
  <c r="P61" i="13"/>
  <c r="R61" i="13"/>
  <c r="S61" i="13"/>
  <c r="N61" i="13"/>
  <c r="S108" i="13"/>
  <c r="S105" i="13"/>
  <c r="R102" i="13"/>
  <c r="N86" i="13"/>
  <c r="Q86" i="13"/>
  <c r="S110" i="13"/>
  <c r="P105" i="13"/>
  <c r="P103" i="13"/>
  <c r="Q103" i="13"/>
  <c r="O102" i="13"/>
  <c r="S98" i="13"/>
  <c r="P93" i="13"/>
  <c r="Q92" i="13"/>
  <c r="Q90" i="13"/>
  <c r="R90" i="13"/>
  <c r="N89" i="13"/>
  <c r="O89" i="13"/>
  <c r="R89" i="13"/>
  <c r="S86" i="13"/>
  <c r="O82" i="13"/>
  <c r="Q81" i="13"/>
  <c r="O68" i="13"/>
  <c r="P68" i="13"/>
  <c r="R68" i="13"/>
  <c r="S68" i="13"/>
  <c r="R101" i="13"/>
  <c r="S101" i="13"/>
  <c r="R109" i="13"/>
  <c r="S109" i="13"/>
  <c r="Q106" i="13"/>
  <c r="R106" i="13"/>
  <c r="P101" i="13"/>
  <c r="S100" i="13"/>
  <c r="P98" i="13"/>
  <c r="S97" i="13"/>
  <c r="R86" i="13"/>
  <c r="N70" i="13"/>
  <c r="P70" i="13"/>
  <c r="Q70" i="13"/>
  <c r="R69" i="13"/>
  <c r="S69" i="13"/>
  <c r="N69" i="13"/>
  <c r="S62" i="13"/>
  <c r="N62" i="13"/>
  <c r="P62" i="13"/>
  <c r="Q62" i="13"/>
  <c r="O108" i="13"/>
  <c r="P108" i="13"/>
  <c r="O101" i="13"/>
  <c r="Q97" i="13"/>
  <c r="N94" i="13"/>
  <c r="Q94" i="13"/>
  <c r="P86" i="13"/>
  <c r="Q76" i="13"/>
  <c r="Q60" i="13"/>
  <c r="O92" i="13"/>
  <c r="P92" i="13"/>
  <c r="S92" i="13"/>
  <c r="O86" i="13"/>
  <c r="Q82" i="13"/>
  <c r="R82" i="13"/>
  <c r="N81" i="13"/>
  <c r="O81" i="13"/>
  <c r="R81" i="13"/>
  <c r="R93" i="13"/>
  <c r="S93" i="13"/>
  <c r="N93" i="13"/>
  <c r="S102" i="13"/>
  <c r="Q98" i="13"/>
  <c r="R98" i="13"/>
  <c r="O76" i="13"/>
  <c r="P76" i="13"/>
  <c r="R76" i="13"/>
  <c r="S76" i="13"/>
  <c r="O60" i="13"/>
  <c r="P60" i="13"/>
  <c r="R60" i="13"/>
  <c r="S60" i="13"/>
  <c r="R65" i="13"/>
  <c r="R57" i="13"/>
  <c r="Q54" i="13"/>
  <c r="N53" i="13"/>
  <c r="S52" i="13"/>
  <c r="Q65" i="13"/>
  <c r="Q57" i="13"/>
  <c r="N56" i="13"/>
  <c r="S55" i="13"/>
  <c r="P54" i="13"/>
  <c r="R52" i="13"/>
  <c r="Q52" i="13"/>
  <c r="O54" i="13"/>
  <c r="Q95" i="13"/>
  <c r="Q87" i="13"/>
  <c r="Q79" i="13"/>
  <c r="R74" i="13"/>
  <c r="Q71" i="13"/>
  <c r="R66" i="13"/>
  <c r="O65" i="13"/>
  <c r="R58" i="13"/>
  <c r="O57" i="13"/>
  <c r="Q55" i="13"/>
  <c r="N54" i="13"/>
  <c r="S53" i="13"/>
  <c r="P52" i="13"/>
  <c r="S56" i="13"/>
  <c r="P55" i="13"/>
  <c r="R53" i="13"/>
  <c r="O52" i="13"/>
  <c r="Q53" i="13"/>
  <c r="S110" i="1"/>
  <c r="R106" i="1"/>
  <c r="Q108" i="1"/>
  <c r="Q106" i="1"/>
  <c r="Q104" i="1"/>
  <c r="Q102" i="1"/>
  <c r="Q110" i="1"/>
  <c r="P106" i="1"/>
  <c r="P104" i="1"/>
  <c r="P102" i="1"/>
  <c r="R110" i="1"/>
  <c r="P110" i="1"/>
  <c r="O110" i="1"/>
  <c r="S109" i="1"/>
  <c r="O108" i="1"/>
  <c r="S107" i="1"/>
  <c r="O106" i="1"/>
  <c r="S105" i="1"/>
  <c r="O102" i="1"/>
  <c r="S108" i="1"/>
  <c r="S106" i="1"/>
  <c r="N111" i="1"/>
  <c r="R108" i="1"/>
  <c r="P108" i="1"/>
  <c r="S111" i="1"/>
  <c r="O104" i="1"/>
  <c r="S103" i="1"/>
  <c r="N104" i="1"/>
  <c r="N102" i="1"/>
  <c r="Q110" i="11" l="1"/>
  <c r="R110" i="11" s="1"/>
  <c r="R57" i="11"/>
  <c r="S57" i="11" s="1"/>
  <c r="R89" i="11"/>
  <c r="R96" i="11"/>
  <c r="R70" i="11"/>
  <c r="R61" i="11"/>
  <c r="R105" i="11"/>
  <c r="R102" i="11"/>
  <c r="R85" i="11"/>
  <c r="S85" i="11" s="1"/>
  <c r="R62" i="11"/>
  <c r="R81" i="11"/>
  <c r="R65" i="11"/>
  <c r="S65" i="11" s="1"/>
  <c r="R101" i="11"/>
  <c r="S101" i="11" s="1"/>
  <c r="R79" i="11"/>
  <c r="R69" i="11"/>
  <c r="S69" i="11" s="1"/>
  <c r="R87" i="11"/>
  <c r="S87" i="11" s="1"/>
  <c r="R76" i="11"/>
  <c r="R86" i="11"/>
  <c r="S86" i="11" s="1"/>
  <c r="R100" i="11"/>
  <c r="R60" i="11"/>
  <c r="R92" i="11"/>
  <c r="R63" i="11"/>
  <c r="S63" i="11" s="1"/>
  <c r="R73" i="11"/>
  <c r="R53" i="11"/>
  <c r="R84" i="11"/>
  <c r="R82" i="11"/>
  <c r="S82" i="11" s="1"/>
  <c r="R71" i="11"/>
  <c r="R90" i="11"/>
  <c r="S90" i="11" s="1"/>
  <c r="R77" i="11"/>
  <c r="S77" i="11" s="1"/>
  <c r="R75" i="11"/>
  <c r="R83" i="11"/>
  <c r="S83" i="11" s="1"/>
  <c r="R80" i="11"/>
  <c r="R104" i="11"/>
  <c r="S104" i="11" s="1"/>
  <c r="R56" i="11"/>
  <c r="S56" i="11" s="1"/>
  <c r="R103" i="11"/>
  <c r="R78" i="11"/>
  <c r="S78" i="11" s="1"/>
  <c r="R74" i="11"/>
  <c r="R59" i="11"/>
  <c r="S59" i="11" s="1"/>
  <c r="R93" i="11"/>
  <c r="S93" i="11" s="1"/>
  <c r="R99" i="11"/>
  <c r="S99" i="11" s="1"/>
  <c r="R54" i="11"/>
  <c r="R98" i="11"/>
  <c r="S98" i="11" s="1"/>
  <c r="R108" i="11"/>
  <c r="S108" i="11" s="1"/>
  <c r="R64" i="11"/>
  <c r="S64" i="11" s="1"/>
  <c r="R52" i="11"/>
  <c r="R109" i="11"/>
  <c r="R97" i="11"/>
  <c r="R94" i="11"/>
  <c r="R88" i="11"/>
  <c r="R106" i="11"/>
  <c r="R66" i="11"/>
  <c r="S66" i="11" s="1"/>
  <c r="R72" i="11"/>
  <c r="T105" i="1"/>
  <c r="U105" i="1" s="1"/>
  <c r="T111" i="1"/>
  <c r="U111" i="1" s="1"/>
  <c r="V111" i="1" s="1"/>
  <c r="T99" i="13"/>
  <c r="V99" i="13" s="1"/>
  <c r="T75" i="13"/>
  <c r="V75" i="13" s="1"/>
  <c r="T58" i="13"/>
  <c r="V58" i="13" s="1"/>
  <c r="T96" i="13"/>
  <c r="V96" i="13" s="1"/>
  <c r="T67" i="13"/>
  <c r="V67" i="13" s="1"/>
  <c r="T80" i="13"/>
  <c r="V80" i="13" s="1"/>
  <c r="T79" i="13"/>
  <c r="V79" i="13" s="1"/>
  <c r="T107" i="13"/>
  <c r="V107" i="13" s="1"/>
  <c r="T72" i="13"/>
  <c r="V72" i="13" s="1"/>
  <c r="T87" i="13"/>
  <c r="V87" i="13" s="1"/>
  <c r="T91" i="13"/>
  <c r="V91" i="13" s="1"/>
  <c r="T70" i="13"/>
  <c r="V70" i="13" s="1"/>
  <c r="T104" i="13"/>
  <c r="V104" i="13" s="1"/>
  <c r="T101" i="13"/>
  <c r="V101" i="13" s="1"/>
  <c r="T71" i="13"/>
  <c r="V71" i="13" s="1"/>
  <c r="T64" i="13"/>
  <c r="V64" i="13" s="1"/>
  <c r="T76" i="13"/>
  <c r="V76" i="13" s="1"/>
  <c r="T74" i="13"/>
  <c r="V74" i="13" s="1"/>
  <c r="T83" i="13"/>
  <c r="V83" i="13" s="1"/>
  <c r="T88" i="13"/>
  <c r="V88" i="13" s="1"/>
  <c r="T65" i="13"/>
  <c r="V65" i="13" s="1"/>
  <c r="T90" i="13"/>
  <c r="V90" i="13" s="1"/>
  <c r="T82" i="13"/>
  <c r="V82" i="13" s="1"/>
  <c r="T109" i="1"/>
  <c r="U109" i="1" s="1"/>
  <c r="T107" i="1"/>
  <c r="T106" i="1"/>
  <c r="T103" i="1"/>
  <c r="T108" i="1"/>
  <c r="T110" i="1"/>
  <c r="T110" i="13"/>
  <c r="T52" i="13"/>
  <c r="V52" i="13" s="1"/>
  <c r="T57" i="13"/>
  <c r="V57" i="13" s="1"/>
  <c r="T95" i="13"/>
  <c r="V95" i="13" s="1"/>
  <c r="T98" i="13"/>
  <c r="V98" i="13" s="1"/>
  <c r="T109" i="13"/>
  <c r="V109" i="13" s="1"/>
  <c r="T78" i="13"/>
  <c r="V78" i="13" s="1"/>
  <c r="T60" i="13"/>
  <c r="V60" i="13" s="1"/>
  <c r="T92" i="13"/>
  <c r="V92" i="13" s="1"/>
  <c r="T59" i="13"/>
  <c r="V59" i="13" s="1"/>
  <c r="T66" i="13"/>
  <c r="V66" i="13" s="1"/>
  <c r="T100" i="13"/>
  <c r="V100" i="13" s="1"/>
  <c r="T63" i="13"/>
  <c r="V63" i="13" s="1"/>
  <c r="T102" i="13"/>
  <c r="V102" i="13" s="1"/>
  <c r="T103" i="13"/>
  <c r="V103" i="13" s="1"/>
  <c r="T84" i="13"/>
  <c r="V84" i="13" s="1"/>
  <c r="T106" i="13"/>
  <c r="V106" i="13" s="1"/>
  <c r="T68" i="13"/>
  <c r="V68" i="13" s="1"/>
  <c r="T108" i="13"/>
  <c r="V108" i="13" s="1"/>
  <c r="T85" i="13"/>
  <c r="V85" i="13" s="1"/>
  <c r="T62" i="13"/>
  <c r="V62" i="13" s="1"/>
  <c r="T94" i="13"/>
  <c r="V94" i="13" s="1"/>
  <c r="T54" i="13"/>
  <c r="V54" i="13" s="1"/>
  <c r="T56" i="13"/>
  <c r="V56" i="13" s="1"/>
  <c r="T69" i="13"/>
  <c r="V69" i="13" s="1"/>
  <c r="T86" i="13"/>
  <c r="V86" i="13" s="1"/>
  <c r="T105" i="13"/>
  <c r="V105" i="13" s="1"/>
  <c r="T81" i="13"/>
  <c r="V81" i="13" s="1"/>
  <c r="T89" i="13"/>
  <c r="V89" i="13" s="1"/>
  <c r="T55" i="13"/>
  <c r="V55" i="13" s="1"/>
  <c r="T53" i="13"/>
  <c r="V53" i="13" s="1"/>
  <c r="T93" i="13"/>
  <c r="V93" i="13" s="1"/>
  <c r="T61" i="13"/>
  <c r="V61" i="13" s="1"/>
  <c r="T73" i="13"/>
  <c r="V73" i="13" s="1"/>
  <c r="T77" i="13"/>
  <c r="V77" i="13" s="1"/>
  <c r="T97" i="13"/>
  <c r="V97" i="13" s="1"/>
  <c r="T102" i="1"/>
  <c r="U102" i="1" s="1"/>
  <c r="T104" i="1"/>
  <c r="U104" i="1" s="1"/>
  <c r="AF14" i="13"/>
  <c r="AF13" i="13"/>
  <c r="AF14" i="11"/>
  <c r="AF13" i="11"/>
  <c r="P13" i="11" s="1"/>
  <c r="V110" i="13" l="1"/>
  <c r="W110" i="13" s="1"/>
  <c r="X110" i="13" s="1"/>
  <c r="V109" i="1"/>
  <c r="U107" i="1"/>
  <c r="V107" i="1" s="1"/>
  <c r="U110" i="1"/>
  <c r="V110" i="1" s="1"/>
  <c r="U106" i="1"/>
  <c r="V106" i="1" s="1"/>
  <c r="U108" i="1"/>
  <c r="V108" i="1" s="1"/>
  <c r="V105" i="1"/>
  <c r="U103" i="1"/>
  <c r="V103" i="1" s="1"/>
  <c r="S110" i="11"/>
  <c r="W75" i="13"/>
  <c r="X75" i="13" s="1"/>
  <c r="W108" i="13"/>
  <c r="X108" i="13" s="1"/>
  <c r="W66" i="13"/>
  <c r="X66" i="13" s="1"/>
  <c r="W76" i="13"/>
  <c r="W72" i="13"/>
  <c r="W99" i="13"/>
  <c r="X99" i="13" s="1"/>
  <c r="W85" i="13"/>
  <c r="X85" i="13" s="1"/>
  <c r="W100" i="13"/>
  <c r="W87" i="13"/>
  <c r="X87" i="13" s="1"/>
  <c r="W68" i="13"/>
  <c r="W52" i="13"/>
  <c r="W64" i="13"/>
  <c r="W107" i="13"/>
  <c r="X107" i="13" s="1"/>
  <c r="W106" i="13"/>
  <c r="X106" i="13" s="1"/>
  <c r="W84" i="13"/>
  <c r="X84" i="13" s="1"/>
  <c r="W60" i="13"/>
  <c r="W90" i="13"/>
  <c r="X90" i="13" s="1"/>
  <c r="W101" i="13"/>
  <c r="X101" i="13" s="1"/>
  <c r="W80" i="13"/>
  <c r="X80" i="13" s="1"/>
  <c r="W95" i="13"/>
  <c r="X95" i="13" s="1"/>
  <c r="W79" i="13"/>
  <c r="X79" i="13" s="1"/>
  <c r="W78" i="13"/>
  <c r="X78" i="13" s="1"/>
  <c r="W65" i="13"/>
  <c r="X65" i="13" s="1"/>
  <c r="W104" i="13"/>
  <c r="X104" i="13" s="1"/>
  <c r="W67" i="13"/>
  <c r="X67" i="13" s="1"/>
  <c r="W71" i="13"/>
  <c r="X71" i="13" s="1"/>
  <c r="W102" i="13"/>
  <c r="X102" i="13" s="1"/>
  <c r="W109" i="13"/>
  <c r="X109" i="13" s="1"/>
  <c r="W88" i="13"/>
  <c r="X88" i="13" s="1"/>
  <c r="W70" i="13"/>
  <c r="X70" i="13" s="1"/>
  <c r="W96" i="13"/>
  <c r="X96" i="13" s="1"/>
  <c r="W82" i="13"/>
  <c r="W98" i="13"/>
  <c r="W83" i="13"/>
  <c r="X83" i="13" s="1"/>
  <c r="W58" i="13"/>
  <c r="X58" i="13" s="1"/>
  <c r="S80" i="11"/>
  <c r="R107" i="11"/>
  <c r="S107" i="11" s="1"/>
  <c r="S73" i="11"/>
  <c r="S89" i="11"/>
  <c r="S53" i="11"/>
  <c r="R95" i="11"/>
  <c r="S95" i="11" s="1"/>
  <c r="R67" i="11"/>
  <c r="S67" i="11" s="1"/>
  <c r="S103" i="11"/>
  <c r="S105" i="11"/>
  <c r="S96" i="11"/>
  <c r="S92" i="11"/>
  <c r="S106" i="11"/>
  <c r="S76" i="11"/>
  <c r="S62" i="11"/>
  <c r="S71" i="11"/>
  <c r="S88" i="11"/>
  <c r="S109" i="11"/>
  <c r="S54" i="11"/>
  <c r="S75" i="11"/>
  <c r="S61" i="11"/>
  <c r="R58" i="11"/>
  <c r="S58" i="11" s="1"/>
  <c r="S97" i="11"/>
  <c r="S72" i="11"/>
  <c r="S60" i="11"/>
  <c r="S94" i="11"/>
  <c r="S52" i="11"/>
  <c r="S84" i="11"/>
  <c r="S81" i="11"/>
  <c r="S102" i="11"/>
  <c r="S70" i="11"/>
  <c r="R91" i="11"/>
  <c r="S91" i="11" s="1"/>
  <c r="S74" i="11"/>
  <c r="R55" i="11"/>
  <c r="S55" i="11" s="1"/>
  <c r="S100" i="11"/>
  <c r="S79" i="11"/>
  <c r="R68" i="11"/>
  <c r="S68" i="11" s="1"/>
  <c r="W59" i="13"/>
  <c r="W81" i="13"/>
  <c r="W56" i="13"/>
  <c r="W77" i="13"/>
  <c r="W55" i="13"/>
  <c r="W54" i="13"/>
  <c r="W97" i="13"/>
  <c r="W94" i="13"/>
  <c r="W73" i="13"/>
  <c r="W86" i="13"/>
  <c r="W93" i="13"/>
  <c r="W105" i="13"/>
  <c r="W61" i="13"/>
  <c r="W53" i="13"/>
  <c r="W89" i="13"/>
  <c r="V102" i="1"/>
  <c r="V104" i="1"/>
  <c r="M12" i="13"/>
  <c r="U12" i="13" s="1"/>
  <c r="M13" i="13"/>
  <c r="U13" i="13" s="1"/>
  <c r="M14" i="13"/>
  <c r="U14" i="13" s="1"/>
  <c r="M15" i="13"/>
  <c r="U15" i="13" s="1"/>
  <c r="M16" i="13"/>
  <c r="U16" i="13" s="1"/>
  <c r="M17" i="13"/>
  <c r="U17" i="13" s="1"/>
  <c r="M18" i="13"/>
  <c r="U18" i="13" s="1"/>
  <c r="M19" i="13"/>
  <c r="U19" i="13" s="1"/>
  <c r="M20" i="13"/>
  <c r="U20" i="13" s="1"/>
  <c r="M21" i="13"/>
  <c r="U21" i="13" s="1"/>
  <c r="M22" i="13"/>
  <c r="U22" i="13" s="1"/>
  <c r="M23" i="13"/>
  <c r="U23" i="13" s="1"/>
  <c r="M24" i="13"/>
  <c r="U24" i="13" s="1"/>
  <c r="M25" i="13"/>
  <c r="U25" i="13" s="1"/>
  <c r="M26" i="13"/>
  <c r="U26" i="13" s="1"/>
  <c r="M27" i="13"/>
  <c r="U27" i="13" s="1"/>
  <c r="M28" i="13"/>
  <c r="U28" i="13" s="1"/>
  <c r="M29" i="13"/>
  <c r="U29" i="13" s="1"/>
  <c r="M30" i="13"/>
  <c r="U30" i="13" s="1"/>
  <c r="M31" i="13"/>
  <c r="U31" i="13" s="1"/>
  <c r="M32" i="13"/>
  <c r="U32" i="13" s="1"/>
  <c r="M33" i="13"/>
  <c r="U33" i="13" s="1"/>
  <c r="M34" i="13"/>
  <c r="U34" i="13" s="1"/>
  <c r="M35" i="13"/>
  <c r="U35" i="13" s="1"/>
  <c r="M36" i="13"/>
  <c r="U36" i="13" s="1"/>
  <c r="M37" i="13"/>
  <c r="U37" i="13" s="1"/>
  <c r="M38" i="13"/>
  <c r="U38" i="13" s="1"/>
  <c r="M39" i="13"/>
  <c r="U39" i="13" s="1"/>
  <c r="M40" i="13"/>
  <c r="U40" i="13" s="1"/>
  <c r="M41" i="13"/>
  <c r="U41" i="13" s="1"/>
  <c r="M42" i="13"/>
  <c r="U42" i="13" s="1"/>
  <c r="M43" i="13"/>
  <c r="U43" i="13" s="1"/>
  <c r="M44" i="13"/>
  <c r="U44" i="13" s="1"/>
  <c r="M45" i="13"/>
  <c r="U45" i="13" s="1"/>
  <c r="M46" i="13"/>
  <c r="U46" i="13" s="1"/>
  <c r="M47" i="13"/>
  <c r="U47" i="13" s="1"/>
  <c r="M48" i="13"/>
  <c r="U48" i="13" s="1"/>
  <c r="M49" i="13"/>
  <c r="U49" i="13" s="1"/>
  <c r="M50" i="13"/>
  <c r="U50" i="13" s="1"/>
  <c r="M51" i="13"/>
  <c r="U51" i="13" s="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12" i="11"/>
  <c r="O49" i="11" l="1"/>
  <c r="Q49" i="11" s="1"/>
  <c r="O41" i="11"/>
  <c r="Q41" i="11" s="1"/>
  <c r="O33" i="11"/>
  <c r="Q33" i="11" s="1"/>
  <c r="O25" i="11"/>
  <c r="Q25" i="11" s="1"/>
  <c r="O17" i="11"/>
  <c r="Q17" i="11" s="1"/>
  <c r="O32" i="11"/>
  <c r="Q32" i="11" s="1"/>
  <c r="O16" i="11"/>
  <c r="Q16" i="11" s="1"/>
  <c r="O40" i="11"/>
  <c r="Q40" i="11" s="1"/>
  <c r="O24" i="11"/>
  <c r="Q24" i="11" s="1"/>
  <c r="O48" i="11"/>
  <c r="Q48" i="11" s="1"/>
  <c r="O47" i="11"/>
  <c r="Q47" i="11" s="1"/>
  <c r="O39" i="11"/>
  <c r="Q39" i="11" s="1"/>
  <c r="O23" i="11"/>
  <c r="Q23" i="11" s="1"/>
  <c r="O46" i="11"/>
  <c r="Q46" i="11" s="1"/>
  <c r="O38" i="11"/>
  <c r="Q38" i="11" s="1"/>
  <c r="O30" i="11"/>
  <c r="Q30" i="11" s="1"/>
  <c r="O22" i="11"/>
  <c r="Q22" i="11" s="1"/>
  <c r="O15" i="11"/>
  <c r="O45" i="11"/>
  <c r="Q45" i="11" s="1"/>
  <c r="O29" i="11"/>
  <c r="Q29" i="11" s="1"/>
  <c r="O20" i="11"/>
  <c r="Q20" i="11" s="1"/>
  <c r="O37" i="11"/>
  <c r="Q37" i="11" s="1"/>
  <c r="O14" i="11"/>
  <c r="O36" i="11"/>
  <c r="Q36" i="11" s="1"/>
  <c r="O13" i="11"/>
  <c r="O51" i="11"/>
  <c r="Q51" i="11" s="1"/>
  <c r="O35" i="11"/>
  <c r="Q35" i="11" s="1"/>
  <c r="O27" i="11"/>
  <c r="Q27" i="11" s="1"/>
  <c r="O19" i="11"/>
  <c r="Q19" i="11" s="1"/>
  <c r="O21" i="11"/>
  <c r="Q21" i="11" s="1"/>
  <c r="O44" i="11"/>
  <c r="Q44" i="11" s="1"/>
  <c r="O28" i="11"/>
  <c r="Q28" i="11" s="1"/>
  <c r="O43" i="11"/>
  <c r="Q43" i="11" s="1"/>
  <c r="O50" i="11"/>
  <c r="Q50" i="11" s="1"/>
  <c r="O42" i="11"/>
  <c r="Q42" i="11" s="1"/>
  <c r="O34" i="11"/>
  <c r="Q34" i="11" s="1"/>
  <c r="O26" i="11"/>
  <c r="Q26" i="11" s="1"/>
  <c r="O18" i="11"/>
  <c r="Q18" i="11" s="1"/>
  <c r="O31" i="11"/>
  <c r="Q31" i="11" s="1"/>
  <c r="O12" i="11"/>
  <c r="Q12" i="11" s="1"/>
  <c r="R12" i="11" s="1"/>
  <c r="W92" i="13"/>
  <c r="X92" i="13" s="1"/>
  <c r="W57" i="13"/>
  <c r="X57" i="13" s="1"/>
  <c r="X60" i="13"/>
  <c r="W91" i="13"/>
  <c r="X91" i="13" s="1"/>
  <c r="X72" i="13"/>
  <c r="X68" i="13"/>
  <c r="X100" i="13"/>
  <c r="X82" i="13"/>
  <c r="W69" i="13"/>
  <c r="X69" i="13" s="1"/>
  <c r="X76" i="13"/>
  <c r="X98" i="13"/>
  <c r="X64" i="13"/>
  <c r="X61" i="13"/>
  <c r="X86" i="13"/>
  <c r="X56" i="13"/>
  <c r="X59" i="13"/>
  <c r="W63" i="13"/>
  <c r="X63" i="13" s="1"/>
  <c r="W62" i="13"/>
  <c r="X62" i="13" s="1"/>
  <c r="W103" i="13"/>
  <c r="X103" i="13" s="1"/>
  <c r="X52" i="13"/>
  <c r="W74" i="13"/>
  <c r="X74" i="13" s="1"/>
  <c r="X73" i="13"/>
  <c r="X77" i="13"/>
  <c r="X94" i="13"/>
  <c r="X97" i="13"/>
  <c r="X54" i="13"/>
  <c r="X53" i="13"/>
  <c r="X81" i="13"/>
  <c r="X105" i="13"/>
  <c r="X89" i="13"/>
  <c r="X93" i="13"/>
  <c r="X55" i="13"/>
  <c r="S96" i="1"/>
  <c r="Q53" i="1"/>
  <c r="R54" i="1"/>
  <c r="S55" i="1"/>
  <c r="N57" i="1"/>
  <c r="N58" i="1"/>
  <c r="O59" i="1"/>
  <c r="P60" i="1"/>
  <c r="Q61" i="1"/>
  <c r="R62" i="1"/>
  <c r="S63" i="1"/>
  <c r="N65" i="1"/>
  <c r="N66" i="1"/>
  <c r="O67" i="1"/>
  <c r="P68" i="1"/>
  <c r="Q69" i="1"/>
  <c r="R70" i="1"/>
  <c r="S71" i="1"/>
  <c r="N73" i="1"/>
  <c r="N74" i="1"/>
  <c r="O75" i="1"/>
  <c r="P76" i="1"/>
  <c r="Q77" i="1"/>
  <c r="R78" i="1"/>
  <c r="S79" i="1"/>
  <c r="N81" i="1"/>
  <c r="N82" i="1"/>
  <c r="O83" i="1"/>
  <c r="P84" i="1"/>
  <c r="Q85" i="1"/>
  <c r="R86" i="1"/>
  <c r="S87" i="1"/>
  <c r="N89" i="1"/>
  <c r="N90" i="1"/>
  <c r="O91" i="1"/>
  <c r="P92" i="1"/>
  <c r="Q93" i="1"/>
  <c r="R94" i="1"/>
  <c r="S95" i="1"/>
  <c r="N98" i="1"/>
  <c r="N99" i="1"/>
  <c r="O100" i="1"/>
  <c r="P101" i="1"/>
  <c r="Q15" i="11" l="1"/>
  <c r="R15" i="11" s="1"/>
  <c r="Q13" i="11"/>
  <c r="R13" i="11" s="1"/>
  <c r="Q14" i="11"/>
  <c r="R14" i="11" s="1"/>
  <c r="S12" i="11"/>
  <c r="R49" i="11"/>
  <c r="R23" i="11"/>
  <c r="S23" i="11" s="1"/>
  <c r="R29" i="11"/>
  <c r="R45" i="11"/>
  <c r="R47" i="11"/>
  <c r="S47" i="11" s="1"/>
  <c r="R21" i="11"/>
  <c r="R37" i="11"/>
  <c r="R17" i="11"/>
  <c r="R25" i="11"/>
  <c r="R33" i="11"/>
  <c r="R39" i="11"/>
  <c r="R41" i="11"/>
  <c r="R31" i="11"/>
  <c r="R32" i="11"/>
  <c r="R18" i="11"/>
  <c r="R43" i="11"/>
  <c r="R40" i="11"/>
  <c r="R26" i="11"/>
  <c r="R28" i="11"/>
  <c r="R34" i="11"/>
  <c r="R44" i="11"/>
  <c r="R22" i="11"/>
  <c r="R50" i="11"/>
  <c r="R30" i="11"/>
  <c r="R46" i="11"/>
  <c r="R24" i="11"/>
  <c r="N54" i="1"/>
  <c r="S100" i="1"/>
  <c r="Q98" i="1"/>
  <c r="O55" i="1"/>
  <c r="O101" i="1"/>
  <c r="N100" i="1"/>
  <c r="S97" i="1"/>
  <c r="R95" i="1"/>
  <c r="Q94" i="1"/>
  <c r="P93" i="1"/>
  <c r="O92" i="1"/>
  <c r="N91" i="1"/>
  <c r="S88" i="1"/>
  <c r="R87" i="1"/>
  <c r="Q86" i="1"/>
  <c r="P85" i="1"/>
  <c r="O84" i="1"/>
  <c r="N83" i="1"/>
  <c r="S80" i="1"/>
  <c r="R79" i="1"/>
  <c r="Q78" i="1"/>
  <c r="P77" i="1"/>
  <c r="O76" i="1"/>
  <c r="N75" i="1"/>
  <c r="S72" i="1"/>
  <c r="R71" i="1"/>
  <c r="Q70" i="1"/>
  <c r="P69" i="1"/>
  <c r="O68" i="1"/>
  <c r="N67" i="1"/>
  <c r="S64" i="1"/>
  <c r="R63" i="1"/>
  <c r="Q62" i="1"/>
  <c r="P61" i="1"/>
  <c r="O60" i="1"/>
  <c r="N59" i="1"/>
  <c r="S56" i="1"/>
  <c r="R55" i="1"/>
  <c r="Q54" i="1"/>
  <c r="P53" i="1"/>
  <c r="N101" i="1"/>
  <c r="S98" i="1"/>
  <c r="R97" i="1"/>
  <c r="Q95" i="1"/>
  <c r="P94" i="1"/>
  <c r="O93" i="1"/>
  <c r="N92" i="1"/>
  <c r="S89" i="1"/>
  <c r="R88" i="1"/>
  <c r="Q87" i="1"/>
  <c r="P86" i="1"/>
  <c r="O85" i="1"/>
  <c r="N84" i="1"/>
  <c r="S81" i="1"/>
  <c r="R80" i="1"/>
  <c r="Q79" i="1"/>
  <c r="P78" i="1"/>
  <c r="O77" i="1"/>
  <c r="N76" i="1"/>
  <c r="S73" i="1"/>
  <c r="R72" i="1"/>
  <c r="Q71" i="1"/>
  <c r="P70" i="1"/>
  <c r="O69" i="1"/>
  <c r="N68" i="1"/>
  <c r="S65" i="1"/>
  <c r="R64" i="1"/>
  <c r="Q63" i="1"/>
  <c r="P62" i="1"/>
  <c r="O61" i="1"/>
  <c r="N60" i="1"/>
  <c r="S57" i="1"/>
  <c r="R56" i="1"/>
  <c r="Q55" i="1"/>
  <c r="P54" i="1"/>
  <c r="O53" i="1"/>
  <c r="S99" i="1"/>
  <c r="R98" i="1"/>
  <c r="Q97" i="1"/>
  <c r="P95" i="1"/>
  <c r="O94" i="1"/>
  <c r="N93" i="1"/>
  <c r="S90" i="1"/>
  <c r="R89" i="1"/>
  <c r="Q88" i="1"/>
  <c r="P87" i="1"/>
  <c r="O86" i="1"/>
  <c r="N85" i="1"/>
  <c r="S82" i="1"/>
  <c r="R81" i="1"/>
  <c r="Q80" i="1"/>
  <c r="P79" i="1"/>
  <c r="O78" i="1"/>
  <c r="N77" i="1"/>
  <c r="S74" i="1"/>
  <c r="R73" i="1"/>
  <c r="Q72" i="1"/>
  <c r="P71" i="1"/>
  <c r="O70" i="1"/>
  <c r="N69" i="1"/>
  <c r="S66" i="1"/>
  <c r="R65" i="1"/>
  <c r="Q64" i="1"/>
  <c r="P63" i="1"/>
  <c r="O62" i="1"/>
  <c r="N61" i="1"/>
  <c r="S58" i="1"/>
  <c r="R57" i="1"/>
  <c r="Q56" i="1"/>
  <c r="P55" i="1"/>
  <c r="O54" i="1"/>
  <c r="N53" i="1"/>
  <c r="R99" i="1"/>
  <c r="P97" i="1"/>
  <c r="O95" i="1"/>
  <c r="N94" i="1"/>
  <c r="S91" i="1"/>
  <c r="R90" i="1"/>
  <c r="Q89" i="1"/>
  <c r="P88" i="1"/>
  <c r="O87" i="1"/>
  <c r="N86" i="1"/>
  <c r="S83" i="1"/>
  <c r="R82" i="1"/>
  <c r="Q81" i="1"/>
  <c r="P80" i="1"/>
  <c r="O79" i="1"/>
  <c r="N78" i="1"/>
  <c r="S75" i="1"/>
  <c r="R74" i="1"/>
  <c r="Q73" i="1"/>
  <c r="P72" i="1"/>
  <c r="O71" i="1"/>
  <c r="N70" i="1"/>
  <c r="S67" i="1"/>
  <c r="R66" i="1"/>
  <c r="Q65" i="1"/>
  <c r="P64" i="1"/>
  <c r="O63" i="1"/>
  <c r="N62" i="1"/>
  <c r="S59" i="1"/>
  <c r="R58" i="1"/>
  <c r="Q57" i="1"/>
  <c r="P56" i="1"/>
  <c r="S101" i="1"/>
  <c r="R100" i="1"/>
  <c r="Q99" i="1"/>
  <c r="P98" i="1"/>
  <c r="O97" i="1"/>
  <c r="N95" i="1"/>
  <c r="S92" i="1"/>
  <c r="R91" i="1"/>
  <c r="Q90" i="1"/>
  <c r="P89" i="1"/>
  <c r="O88" i="1"/>
  <c r="N87" i="1"/>
  <c r="S84" i="1"/>
  <c r="R83" i="1"/>
  <c r="Q82" i="1"/>
  <c r="P81" i="1"/>
  <c r="O80" i="1"/>
  <c r="N79" i="1"/>
  <c r="S76" i="1"/>
  <c r="R75" i="1"/>
  <c r="Q74" i="1"/>
  <c r="P73" i="1"/>
  <c r="O72" i="1"/>
  <c r="N71" i="1"/>
  <c r="S68" i="1"/>
  <c r="R67" i="1"/>
  <c r="Q66" i="1"/>
  <c r="P65" i="1"/>
  <c r="O64" i="1"/>
  <c r="N63" i="1"/>
  <c r="S60" i="1"/>
  <c r="R59" i="1"/>
  <c r="Q58" i="1"/>
  <c r="P57" i="1"/>
  <c r="O56" i="1"/>
  <c r="N55" i="1"/>
  <c r="R101" i="1"/>
  <c r="Q100" i="1"/>
  <c r="P99" i="1"/>
  <c r="O98" i="1"/>
  <c r="N97" i="1"/>
  <c r="S93" i="1"/>
  <c r="R92" i="1"/>
  <c r="Q91" i="1"/>
  <c r="P90" i="1"/>
  <c r="O89" i="1"/>
  <c r="N88" i="1"/>
  <c r="S85" i="1"/>
  <c r="R84" i="1"/>
  <c r="Q83" i="1"/>
  <c r="P82" i="1"/>
  <c r="O81" i="1"/>
  <c r="N80" i="1"/>
  <c r="S77" i="1"/>
  <c r="R76" i="1"/>
  <c r="Q75" i="1"/>
  <c r="P74" i="1"/>
  <c r="O73" i="1"/>
  <c r="N72" i="1"/>
  <c r="S69" i="1"/>
  <c r="R68" i="1"/>
  <c r="Q67" i="1"/>
  <c r="P66" i="1"/>
  <c r="O65" i="1"/>
  <c r="N64" i="1"/>
  <c r="S61" i="1"/>
  <c r="R60" i="1"/>
  <c r="Q59" i="1"/>
  <c r="P58" i="1"/>
  <c r="O57" i="1"/>
  <c r="N56" i="1"/>
  <c r="S53" i="1"/>
  <c r="Q101" i="1"/>
  <c r="P100" i="1"/>
  <c r="O99" i="1"/>
  <c r="S94" i="1"/>
  <c r="R93" i="1"/>
  <c r="Q92" i="1"/>
  <c r="P91" i="1"/>
  <c r="O90" i="1"/>
  <c r="S86" i="1"/>
  <c r="R85" i="1"/>
  <c r="Q84" i="1"/>
  <c r="P83" i="1"/>
  <c r="O82" i="1"/>
  <c r="S78" i="1"/>
  <c r="R77" i="1"/>
  <c r="Q76" i="1"/>
  <c r="P75" i="1"/>
  <c r="O74" i="1"/>
  <c r="S70" i="1"/>
  <c r="R69" i="1"/>
  <c r="Q68" i="1"/>
  <c r="P67" i="1"/>
  <c r="O66" i="1"/>
  <c r="S62" i="1"/>
  <c r="R61" i="1"/>
  <c r="Q60" i="1"/>
  <c r="P59" i="1"/>
  <c r="O58" i="1"/>
  <c r="S54" i="1"/>
  <c r="R53" i="1"/>
  <c r="R96" i="1"/>
  <c r="Q96" i="1"/>
  <c r="P96" i="1"/>
  <c r="O96" i="1"/>
  <c r="N96" i="1"/>
  <c r="S39" i="11" l="1"/>
  <c r="S14" i="11"/>
  <c r="R16" i="11"/>
  <c r="S16" i="11" s="1"/>
  <c r="S15" i="11"/>
  <c r="S49" i="11"/>
  <c r="S41" i="11"/>
  <c r="S25" i="11"/>
  <c r="S31" i="11"/>
  <c r="S34" i="11"/>
  <c r="R36" i="11"/>
  <c r="S36" i="11" s="1"/>
  <c r="S33" i="11"/>
  <c r="R20" i="11"/>
  <c r="S20" i="11" s="1"/>
  <c r="S21" i="11"/>
  <c r="R42" i="11"/>
  <c r="S42" i="11" s="1"/>
  <c r="R35" i="11"/>
  <c r="S35" i="11" s="1"/>
  <c r="R19" i="11"/>
  <c r="S19" i="11" s="1"/>
  <c r="S17" i="11"/>
  <c r="S29" i="11"/>
  <c r="S50" i="11"/>
  <c r="S18" i="11"/>
  <c r="R48" i="11"/>
  <c r="S48" i="11" s="1"/>
  <c r="R27" i="11"/>
  <c r="S27" i="11" s="1"/>
  <c r="S32" i="11"/>
  <c r="R38" i="11"/>
  <c r="S38" i="11" s="1"/>
  <c r="S37" i="11"/>
  <c r="S45" i="11"/>
  <c r="R51" i="11"/>
  <c r="S51" i="11" s="1"/>
  <c r="T73" i="1"/>
  <c r="U73" i="1" s="1"/>
  <c r="T86" i="1"/>
  <c r="T58" i="1"/>
  <c r="U58" i="1" s="1"/>
  <c r="T81" i="1"/>
  <c r="U81" i="1" s="1"/>
  <c r="V81" i="1" s="1"/>
  <c r="T55" i="1"/>
  <c r="U55" i="1" s="1"/>
  <c r="T74" i="1"/>
  <c r="U74" i="1" s="1"/>
  <c r="T65" i="1"/>
  <c r="U65" i="1" s="1"/>
  <c r="T98" i="1"/>
  <c r="T66" i="1"/>
  <c r="U66" i="1" s="1"/>
  <c r="T57" i="1"/>
  <c r="U57" i="1" s="1"/>
  <c r="T89" i="1"/>
  <c r="U89" i="1" s="1"/>
  <c r="T82" i="1"/>
  <c r="U82" i="1" s="1"/>
  <c r="T80" i="1"/>
  <c r="T90" i="1"/>
  <c r="T99" i="1"/>
  <c r="U99" i="1" s="1"/>
  <c r="T87" i="1"/>
  <c r="T79" i="1"/>
  <c r="U79" i="1" s="1"/>
  <c r="T63" i="1"/>
  <c r="U63" i="1" s="1"/>
  <c r="T95" i="1"/>
  <c r="U95" i="1" s="1"/>
  <c r="T70" i="1"/>
  <c r="U70" i="1" s="1"/>
  <c r="T77" i="1"/>
  <c r="U77" i="1" s="1"/>
  <c r="T67" i="1"/>
  <c r="U67" i="1" s="1"/>
  <c r="T100" i="1"/>
  <c r="U100" i="1" s="1"/>
  <c r="T62" i="1"/>
  <c r="U62" i="1" s="1"/>
  <c r="T59" i="1"/>
  <c r="U59" i="1" s="1"/>
  <c r="T91" i="1"/>
  <c r="U91" i="1" s="1"/>
  <c r="T96" i="1"/>
  <c r="U96" i="1" s="1"/>
  <c r="T72" i="1"/>
  <c r="U72" i="1" s="1"/>
  <c r="T76" i="1"/>
  <c r="U76" i="1" s="1"/>
  <c r="T84" i="1"/>
  <c r="U84" i="1" s="1"/>
  <c r="T69" i="1"/>
  <c r="U69" i="1" s="1"/>
  <c r="T64" i="1"/>
  <c r="U64" i="1" s="1"/>
  <c r="T97" i="1"/>
  <c r="U97" i="1" s="1"/>
  <c r="T68" i="1"/>
  <c r="U68" i="1" s="1"/>
  <c r="T101" i="1"/>
  <c r="U101" i="1" s="1"/>
  <c r="T54" i="1"/>
  <c r="U54" i="1" s="1"/>
  <c r="T61" i="1"/>
  <c r="U61" i="1" s="1"/>
  <c r="T83" i="1"/>
  <c r="U83" i="1" s="1"/>
  <c r="T71" i="1"/>
  <c r="U71" i="1" s="1"/>
  <c r="T78" i="1"/>
  <c r="U78" i="1" s="1"/>
  <c r="T53" i="1"/>
  <c r="U53" i="1" s="1"/>
  <c r="T85" i="1"/>
  <c r="U85" i="1" s="1"/>
  <c r="T75" i="1"/>
  <c r="U75" i="1" s="1"/>
  <c r="T94" i="1"/>
  <c r="U94" i="1" s="1"/>
  <c r="T93" i="1"/>
  <c r="U93" i="1" s="1"/>
  <c r="T56" i="1"/>
  <c r="U56" i="1" s="1"/>
  <c r="T88" i="1"/>
  <c r="U88" i="1" s="1"/>
  <c r="T60" i="1"/>
  <c r="U60" i="1" s="1"/>
  <c r="T92" i="1"/>
  <c r="U92" i="1" s="1"/>
  <c r="S22" i="11"/>
  <c r="S30" i="11"/>
  <c r="S43" i="11"/>
  <c r="S13" i="11"/>
  <c r="C8" i="11" s="1"/>
  <c r="S26" i="11"/>
  <c r="S24" i="11"/>
  <c r="S46" i="11"/>
  <c r="S44" i="11"/>
  <c r="S28" i="11"/>
  <c r="S40" i="11"/>
  <c r="F26" i="5" l="1"/>
  <c r="V82" i="1"/>
  <c r="V55" i="1"/>
  <c r="U80" i="1"/>
  <c r="V80" i="1" s="1"/>
  <c r="U90" i="1"/>
  <c r="V90" i="1" s="1"/>
  <c r="U86" i="1"/>
  <c r="V86" i="1" s="1"/>
  <c r="U87" i="1"/>
  <c r="V87" i="1" s="1"/>
  <c r="U98" i="1"/>
  <c r="V98" i="1" s="1"/>
  <c r="V58" i="1"/>
  <c r="V74" i="1"/>
  <c r="V73" i="1"/>
  <c r="V89" i="1"/>
  <c r="V99" i="1"/>
  <c r="V66" i="1"/>
  <c r="V65" i="1"/>
  <c r="V57" i="1"/>
  <c r="V54" i="1"/>
  <c r="V71" i="1"/>
  <c r="V101" i="1"/>
  <c r="V76" i="1"/>
  <c r="V100" i="1"/>
  <c r="V78" i="1"/>
  <c r="V56" i="1"/>
  <c r="V68" i="1"/>
  <c r="V67" i="1"/>
  <c r="V83" i="1"/>
  <c r="V72" i="1"/>
  <c r="V93" i="1"/>
  <c r="V61" i="1"/>
  <c r="V97" i="1"/>
  <c r="V96" i="1"/>
  <c r="V77" i="1"/>
  <c r="V64" i="1"/>
  <c r="V91" i="1"/>
  <c r="V95" i="1"/>
  <c r="V60" i="1"/>
  <c r="V84" i="1"/>
  <c r="V94" i="1"/>
  <c r="V85" i="1"/>
  <c r="V62" i="1"/>
  <c r="V63" i="1"/>
  <c r="V88" i="1"/>
  <c r="V70" i="1"/>
  <c r="V75" i="1"/>
  <c r="V59" i="1"/>
  <c r="V92" i="1"/>
  <c r="V53" i="1"/>
  <c r="V69" i="1"/>
  <c r="V79" i="1"/>
  <c r="O14" i="13"/>
  <c r="O15" i="13"/>
  <c r="S16" i="13"/>
  <c r="N17" i="13"/>
  <c r="O18" i="13"/>
  <c r="Q19" i="13"/>
  <c r="S20" i="13"/>
  <c r="O21" i="13"/>
  <c r="O22" i="13"/>
  <c r="Q23" i="13"/>
  <c r="S24" i="13"/>
  <c r="N25" i="13"/>
  <c r="O26" i="13"/>
  <c r="Q27" i="13"/>
  <c r="S28" i="13"/>
  <c r="O29" i="13"/>
  <c r="O30" i="13"/>
  <c r="Q31" i="13"/>
  <c r="S32" i="13"/>
  <c r="N33" i="13"/>
  <c r="O34" i="13"/>
  <c r="Q35" i="13"/>
  <c r="S36" i="13"/>
  <c r="O37" i="13"/>
  <c r="O38" i="13"/>
  <c r="Q39" i="13"/>
  <c r="S40" i="13"/>
  <c r="N41" i="13"/>
  <c r="O42" i="13"/>
  <c r="Q43" i="13"/>
  <c r="S44" i="13"/>
  <c r="O45" i="13"/>
  <c r="O46" i="13"/>
  <c r="Q47" i="13"/>
  <c r="S48" i="13"/>
  <c r="N49" i="13"/>
  <c r="O50" i="13"/>
  <c r="Q51" i="13"/>
  <c r="Q12" i="13" l="1"/>
  <c r="N12" i="13"/>
  <c r="N31" i="13"/>
  <c r="R44" i="13"/>
  <c r="P23" i="13"/>
  <c r="N23" i="13"/>
  <c r="P43" i="13"/>
  <c r="R32" i="13"/>
  <c r="P12" i="13"/>
  <c r="P31" i="13"/>
  <c r="R20" i="13"/>
  <c r="P51" i="13"/>
  <c r="R40" i="13"/>
  <c r="P19" i="13"/>
  <c r="P39" i="13"/>
  <c r="R28" i="13"/>
  <c r="R48" i="13"/>
  <c r="P27" i="13"/>
  <c r="R16" i="13"/>
  <c r="N47" i="13"/>
  <c r="P47" i="13"/>
  <c r="R36" i="13"/>
  <c r="N39" i="13"/>
  <c r="P35" i="13"/>
  <c r="R24" i="13"/>
  <c r="N46" i="13"/>
  <c r="N38" i="13"/>
  <c r="N30" i="13"/>
  <c r="N22" i="13"/>
  <c r="N15" i="13"/>
  <c r="O51" i="13"/>
  <c r="S49" i="13"/>
  <c r="Q48" i="13"/>
  <c r="O47" i="13"/>
  <c r="S45" i="13"/>
  <c r="Q44" i="13"/>
  <c r="O43" i="13"/>
  <c r="S41" i="13"/>
  <c r="Q40" i="13"/>
  <c r="O39" i="13"/>
  <c r="S37" i="13"/>
  <c r="Q36" i="13"/>
  <c r="O35" i="13"/>
  <c r="S33" i="13"/>
  <c r="Q32" i="13"/>
  <c r="O31" i="13"/>
  <c r="S29" i="13"/>
  <c r="Q28" i="13"/>
  <c r="O27" i="13"/>
  <c r="S25" i="13"/>
  <c r="Q24" i="13"/>
  <c r="O23" i="13"/>
  <c r="S21" i="13"/>
  <c r="Q20" i="13"/>
  <c r="O19" i="13"/>
  <c r="S17" i="13"/>
  <c r="Q16" i="13"/>
  <c r="S14" i="13"/>
  <c r="O12" i="13"/>
  <c r="N45" i="13"/>
  <c r="N37" i="13"/>
  <c r="N29" i="13"/>
  <c r="N21" i="13"/>
  <c r="N14" i="13"/>
  <c r="R49" i="13"/>
  <c r="P48" i="13"/>
  <c r="R45" i="13"/>
  <c r="P44" i="13"/>
  <c r="R41" i="13"/>
  <c r="P40" i="13"/>
  <c r="R37" i="13"/>
  <c r="P36" i="13"/>
  <c r="R33" i="13"/>
  <c r="P32" i="13"/>
  <c r="R29" i="13"/>
  <c r="P28" i="13"/>
  <c r="R25" i="13"/>
  <c r="P24" i="13"/>
  <c r="R21" i="13"/>
  <c r="P20" i="13"/>
  <c r="R17" i="13"/>
  <c r="P16" i="13"/>
  <c r="R14" i="13"/>
  <c r="N44" i="13"/>
  <c r="N36" i="13"/>
  <c r="N28" i="13"/>
  <c r="N20" i="13"/>
  <c r="S50" i="13"/>
  <c r="Q49" i="13"/>
  <c r="O48" i="13"/>
  <c r="S46" i="13"/>
  <c r="Q45" i="13"/>
  <c r="O44" i="13"/>
  <c r="S42" i="13"/>
  <c r="Q41" i="13"/>
  <c r="O40" i="13"/>
  <c r="S38" i="13"/>
  <c r="Q37" i="13"/>
  <c r="O36" i="13"/>
  <c r="S34" i="13"/>
  <c r="Q33" i="13"/>
  <c r="O32" i="13"/>
  <c r="S30" i="13"/>
  <c r="Q29" i="13"/>
  <c r="O28" i="13"/>
  <c r="S26" i="13"/>
  <c r="Q25" i="13"/>
  <c r="O24" i="13"/>
  <c r="S22" i="13"/>
  <c r="Q21" i="13"/>
  <c r="O20" i="13"/>
  <c r="S18" i="13"/>
  <c r="Q17" i="13"/>
  <c r="O16" i="13"/>
  <c r="S15" i="13"/>
  <c r="Q14" i="13"/>
  <c r="N51" i="13"/>
  <c r="N43" i="13"/>
  <c r="N35" i="13"/>
  <c r="N27" i="13"/>
  <c r="N19" i="13"/>
  <c r="R50" i="13"/>
  <c r="P49" i="13"/>
  <c r="R46" i="13"/>
  <c r="P45" i="13"/>
  <c r="R42" i="13"/>
  <c r="P41" i="13"/>
  <c r="R38" i="13"/>
  <c r="P37" i="13"/>
  <c r="R34" i="13"/>
  <c r="P33" i="13"/>
  <c r="R30" i="13"/>
  <c r="P29" i="13"/>
  <c r="R26" i="13"/>
  <c r="P25" i="13"/>
  <c r="R22" i="13"/>
  <c r="P21" i="13"/>
  <c r="R18" i="13"/>
  <c r="P17" i="13"/>
  <c r="R15" i="13"/>
  <c r="P14" i="13"/>
  <c r="N50" i="13"/>
  <c r="N42" i="13"/>
  <c r="N34" i="13"/>
  <c r="N26" i="13"/>
  <c r="N18" i="13"/>
  <c r="S51" i="13"/>
  <c r="Q50" i="13"/>
  <c r="O49" i="13"/>
  <c r="S47" i="13"/>
  <c r="Q46" i="13"/>
  <c r="S43" i="13"/>
  <c r="Q42" i="13"/>
  <c r="O41" i="13"/>
  <c r="S39" i="13"/>
  <c r="Q38" i="13"/>
  <c r="S35" i="13"/>
  <c r="Q34" i="13"/>
  <c r="O33" i="13"/>
  <c r="S31" i="13"/>
  <c r="Q30" i="13"/>
  <c r="S27" i="13"/>
  <c r="Q26" i="13"/>
  <c r="O25" i="13"/>
  <c r="S23" i="13"/>
  <c r="Q22" i="13"/>
  <c r="S19" i="13"/>
  <c r="Q18" i="13"/>
  <c r="O17" i="13"/>
  <c r="Q15" i="13"/>
  <c r="S12" i="13"/>
  <c r="R51" i="13"/>
  <c r="P50" i="13"/>
  <c r="R47" i="13"/>
  <c r="P46" i="13"/>
  <c r="R43" i="13"/>
  <c r="P42" i="13"/>
  <c r="R39" i="13"/>
  <c r="P38" i="13"/>
  <c r="R35" i="13"/>
  <c r="P34" i="13"/>
  <c r="R31" i="13"/>
  <c r="P30" i="13"/>
  <c r="R27" i="13"/>
  <c r="P26" i="13"/>
  <c r="R23" i="13"/>
  <c r="P22" i="13"/>
  <c r="R19" i="13"/>
  <c r="P18" i="13"/>
  <c r="P15" i="13"/>
  <c r="R12" i="13"/>
  <c r="N48" i="13"/>
  <c r="N40" i="13"/>
  <c r="N32" i="13"/>
  <c r="N24" i="13"/>
  <c r="N16" i="13"/>
  <c r="T14" i="13" l="1"/>
  <c r="V14" i="13" s="1"/>
  <c r="T48" i="13"/>
  <c r="V48" i="13" s="1"/>
  <c r="T29" i="13"/>
  <c r="V29" i="13" s="1"/>
  <c r="T43" i="13"/>
  <c r="V43" i="13" s="1"/>
  <c r="T28" i="13"/>
  <c r="V28" i="13" s="1"/>
  <c r="T39" i="13"/>
  <c r="V39" i="13" s="1"/>
  <c r="T33" i="13"/>
  <c r="V33" i="13" s="1"/>
  <c r="T25" i="13"/>
  <c r="V25" i="13" s="1"/>
  <c r="T44" i="13"/>
  <c r="V44" i="13" s="1"/>
  <c r="T18" i="13"/>
  <c r="V18" i="13" s="1"/>
  <c r="T38" i="13"/>
  <c r="V38" i="13" s="1"/>
  <c r="T17" i="13"/>
  <c r="V17" i="13" s="1"/>
  <c r="T19" i="13"/>
  <c r="V19" i="13" s="1"/>
  <c r="T49" i="13"/>
  <c r="V49" i="13" s="1"/>
  <c r="T41" i="13"/>
  <c r="V41" i="13" s="1"/>
  <c r="T26" i="13"/>
  <c r="V26" i="13" s="1"/>
  <c r="T34" i="13"/>
  <c r="V34" i="13" s="1"/>
  <c r="T27" i="13"/>
  <c r="V27" i="13" s="1"/>
  <c r="T31" i="13"/>
  <c r="V31" i="13" s="1"/>
  <c r="T47" i="13"/>
  <c r="V47" i="13" s="1"/>
  <c r="T46" i="13"/>
  <c r="V46" i="13" s="1"/>
  <c r="T42" i="13"/>
  <c r="V42" i="13" s="1"/>
  <c r="T35" i="13"/>
  <c r="V35" i="13" s="1"/>
  <c r="T20" i="13"/>
  <c r="V20" i="13" s="1"/>
  <c r="T21" i="13"/>
  <c r="V21" i="13" s="1"/>
  <c r="T50" i="13"/>
  <c r="V50" i="13" s="1"/>
  <c r="T24" i="13"/>
  <c r="V24" i="13" s="1"/>
  <c r="T51" i="13"/>
  <c r="V51" i="13" s="1"/>
  <c r="T36" i="13"/>
  <c r="V36" i="13" s="1"/>
  <c r="T37" i="13"/>
  <c r="V37" i="13" s="1"/>
  <c r="T15" i="13"/>
  <c r="V15" i="13" s="1"/>
  <c r="T16" i="13"/>
  <c r="V16" i="13" s="1"/>
  <c r="T32" i="13"/>
  <c r="V32" i="13" s="1"/>
  <c r="T45" i="13"/>
  <c r="V45" i="13" s="1"/>
  <c r="T22" i="13"/>
  <c r="V22" i="13" s="1"/>
  <c r="T40" i="13"/>
  <c r="V40" i="13" s="1"/>
  <c r="T30" i="13"/>
  <c r="V30" i="13" s="1"/>
  <c r="T23" i="13"/>
  <c r="V23" i="13" s="1"/>
  <c r="T12" i="13"/>
  <c r="V12" i="13" l="1"/>
  <c r="W12" i="13" s="1"/>
  <c r="W33" i="13"/>
  <c r="W17" i="13"/>
  <c r="X17" i="13" s="1"/>
  <c r="W15" i="13"/>
  <c r="X15" i="13" s="1"/>
  <c r="W51" i="13"/>
  <c r="W31" i="13"/>
  <c r="X31" i="13" s="1"/>
  <c r="W16" i="13"/>
  <c r="X16" i="13" s="1"/>
  <c r="W21" i="13"/>
  <c r="W37" i="13"/>
  <c r="W27" i="13"/>
  <c r="W40" i="13"/>
  <c r="W50" i="13"/>
  <c r="W28" i="13"/>
  <c r="W41" i="13"/>
  <c r="W34" i="13"/>
  <c r="W32" i="13"/>
  <c r="W35" i="13"/>
  <c r="W42" i="13"/>
  <c r="W19" i="13"/>
  <c r="W39" i="13"/>
  <c r="W46" i="13"/>
  <c r="W29" i="13"/>
  <c r="W25" i="13"/>
  <c r="W30" i="13"/>
  <c r="W38" i="13"/>
  <c r="W44" i="13"/>
  <c r="P33" i="1"/>
  <c r="Q33" i="1"/>
  <c r="R33" i="1"/>
  <c r="N33" i="1"/>
  <c r="O33" i="1"/>
  <c r="S33" i="1"/>
  <c r="S48" i="1"/>
  <c r="O48" i="1"/>
  <c r="P48" i="1"/>
  <c r="R48" i="1"/>
  <c r="N48" i="1"/>
  <c r="Q48" i="1"/>
  <c r="S24" i="1"/>
  <c r="O24" i="1"/>
  <c r="P24" i="1"/>
  <c r="Q24" i="1"/>
  <c r="R24" i="1"/>
  <c r="N24" i="1"/>
  <c r="R47" i="1"/>
  <c r="S47" i="1"/>
  <c r="N47" i="1"/>
  <c r="O47" i="1"/>
  <c r="P47" i="1"/>
  <c r="Q47" i="1"/>
  <c r="R39" i="1"/>
  <c r="S39" i="1"/>
  <c r="N39" i="1"/>
  <c r="O39" i="1"/>
  <c r="Q39" i="1"/>
  <c r="P39" i="1"/>
  <c r="R31" i="1"/>
  <c r="S31" i="1"/>
  <c r="N31" i="1"/>
  <c r="O31" i="1"/>
  <c r="P31" i="1"/>
  <c r="Q31" i="1"/>
  <c r="R23" i="1"/>
  <c r="S23" i="1"/>
  <c r="N23" i="1"/>
  <c r="O23" i="1"/>
  <c r="P23" i="1"/>
  <c r="Q23" i="1"/>
  <c r="R15" i="1"/>
  <c r="S15" i="1"/>
  <c r="N15" i="1"/>
  <c r="O15" i="1"/>
  <c r="P15" i="1"/>
  <c r="Q15" i="1"/>
  <c r="P41" i="1"/>
  <c r="Q41" i="1"/>
  <c r="S41" i="1"/>
  <c r="O41" i="1"/>
  <c r="R41" i="1"/>
  <c r="N41" i="1"/>
  <c r="S32" i="1"/>
  <c r="O32" i="1"/>
  <c r="P32" i="1"/>
  <c r="R32" i="1"/>
  <c r="N32" i="1"/>
  <c r="Q32" i="1"/>
  <c r="S16" i="1"/>
  <c r="O16" i="1"/>
  <c r="P16" i="1"/>
  <c r="Q16" i="1"/>
  <c r="N16" i="1"/>
  <c r="R16" i="1"/>
  <c r="Q46" i="1"/>
  <c r="R46" i="1"/>
  <c r="N46" i="1"/>
  <c r="P46" i="1"/>
  <c r="S46" i="1"/>
  <c r="O46" i="1"/>
  <c r="Q38" i="1"/>
  <c r="R38" i="1"/>
  <c r="N38" i="1"/>
  <c r="O38" i="1"/>
  <c r="P38" i="1"/>
  <c r="S38" i="1"/>
  <c r="Q30" i="1"/>
  <c r="R30" i="1"/>
  <c r="N30" i="1"/>
  <c r="P30" i="1"/>
  <c r="S30" i="1"/>
  <c r="O30" i="1"/>
  <c r="Q22" i="1"/>
  <c r="R22" i="1"/>
  <c r="S22" i="1"/>
  <c r="N22" i="1"/>
  <c r="O22" i="1"/>
  <c r="P22" i="1"/>
  <c r="Q14" i="1"/>
  <c r="R14" i="1"/>
  <c r="S14" i="1"/>
  <c r="N14" i="1"/>
  <c r="O14" i="1"/>
  <c r="P14" i="1"/>
  <c r="P29" i="1"/>
  <c r="Q29" i="1"/>
  <c r="N29" i="1"/>
  <c r="O29" i="1"/>
  <c r="S29" i="1"/>
  <c r="R29" i="1"/>
  <c r="P37" i="1"/>
  <c r="Q37" i="1"/>
  <c r="O37" i="1"/>
  <c r="S37" i="1"/>
  <c r="R37" i="1"/>
  <c r="N37" i="1"/>
  <c r="P21" i="1"/>
  <c r="Q21" i="1"/>
  <c r="R21" i="1"/>
  <c r="N21" i="1"/>
  <c r="O21" i="1"/>
  <c r="S21" i="1"/>
  <c r="O44" i="1"/>
  <c r="P44" i="1"/>
  <c r="S44" i="1"/>
  <c r="N44" i="1"/>
  <c r="Q44" i="1"/>
  <c r="R44" i="1"/>
  <c r="O28" i="1"/>
  <c r="P28" i="1"/>
  <c r="S28" i="1"/>
  <c r="N28" i="1"/>
  <c r="R28" i="1"/>
  <c r="Q28" i="1"/>
  <c r="N51" i="1"/>
  <c r="O51" i="1"/>
  <c r="R51" i="1"/>
  <c r="S51" i="1"/>
  <c r="P51" i="1"/>
  <c r="Q51" i="1"/>
  <c r="N43" i="1"/>
  <c r="O43" i="1"/>
  <c r="R43" i="1"/>
  <c r="S43" i="1"/>
  <c r="P43" i="1"/>
  <c r="Q43" i="1"/>
  <c r="N35" i="1"/>
  <c r="O35" i="1"/>
  <c r="R35" i="1"/>
  <c r="S35" i="1"/>
  <c r="P35" i="1"/>
  <c r="Q35" i="1"/>
  <c r="N27" i="1"/>
  <c r="O27" i="1"/>
  <c r="P27" i="1"/>
  <c r="R27" i="1"/>
  <c r="S27" i="1"/>
  <c r="Q27" i="1"/>
  <c r="N19" i="1"/>
  <c r="O19" i="1"/>
  <c r="P19" i="1"/>
  <c r="R19" i="1"/>
  <c r="S19" i="1"/>
  <c r="Q19" i="1"/>
  <c r="P45" i="1"/>
  <c r="Q45" i="1"/>
  <c r="N45" i="1"/>
  <c r="O45" i="1"/>
  <c r="R45" i="1"/>
  <c r="S45" i="1"/>
  <c r="O52" i="1"/>
  <c r="P52" i="1"/>
  <c r="S52" i="1"/>
  <c r="N52" i="1"/>
  <c r="Q52" i="1"/>
  <c r="R52" i="1"/>
  <c r="O36" i="1"/>
  <c r="P36" i="1"/>
  <c r="S36" i="1"/>
  <c r="N36" i="1"/>
  <c r="Q36" i="1"/>
  <c r="R36" i="1"/>
  <c r="O20" i="1"/>
  <c r="P20" i="1"/>
  <c r="Q20" i="1"/>
  <c r="S20" i="1"/>
  <c r="N20" i="1"/>
  <c r="R20" i="1"/>
  <c r="N50" i="1"/>
  <c r="Q50" i="1"/>
  <c r="R50" i="1"/>
  <c r="O50" i="1"/>
  <c r="P50" i="1"/>
  <c r="S50" i="1"/>
  <c r="N42" i="1"/>
  <c r="Q42" i="1"/>
  <c r="R42" i="1"/>
  <c r="P42" i="1"/>
  <c r="S42" i="1"/>
  <c r="O42" i="1"/>
  <c r="N34" i="1"/>
  <c r="Q34" i="1"/>
  <c r="R34" i="1"/>
  <c r="P34" i="1"/>
  <c r="O34" i="1"/>
  <c r="S34" i="1"/>
  <c r="N26" i="1"/>
  <c r="O26" i="1"/>
  <c r="Q26" i="1"/>
  <c r="R26" i="1"/>
  <c r="S26" i="1"/>
  <c r="P26" i="1"/>
  <c r="N18" i="1"/>
  <c r="O18" i="1"/>
  <c r="Q18" i="1"/>
  <c r="R18" i="1"/>
  <c r="S18" i="1"/>
  <c r="P18" i="1"/>
  <c r="N25" i="1"/>
  <c r="P25" i="1"/>
  <c r="Q25" i="1"/>
  <c r="R25" i="1"/>
  <c r="O25" i="1"/>
  <c r="S25" i="1"/>
  <c r="P49" i="1"/>
  <c r="Q49" i="1"/>
  <c r="N49" i="1"/>
  <c r="O49" i="1"/>
  <c r="R49" i="1"/>
  <c r="S49" i="1"/>
  <c r="N17" i="1"/>
  <c r="P17" i="1"/>
  <c r="Q17" i="1"/>
  <c r="R17" i="1"/>
  <c r="O17" i="1"/>
  <c r="S17" i="1"/>
  <c r="S40" i="1"/>
  <c r="O40" i="1"/>
  <c r="P40" i="1"/>
  <c r="N40" i="1"/>
  <c r="Q40" i="1"/>
  <c r="R40" i="1"/>
  <c r="W14" i="13" l="1"/>
  <c r="X14" i="13" s="1"/>
  <c r="X33" i="13"/>
  <c r="W18" i="13"/>
  <c r="X18" i="13" s="1"/>
  <c r="X44" i="13"/>
  <c r="X40" i="13"/>
  <c r="W20" i="13"/>
  <c r="X20" i="13" s="1"/>
  <c r="X12" i="13"/>
  <c r="X38" i="13"/>
  <c r="X29" i="13"/>
  <c r="X35" i="13"/>
  <c r="X21" i="13"/>
  <c r="W43" i="13"/>
  <c r="X43" i="13" s="1"/>
  <c r="X41" i="13"/>
  <c r="X37" i="13"/>
  <c r="W24" i="13"/>
  <c r="X24" i="13" s="1"/>
  <c r="W47" i="13"/>
  <c r="X47" i="13" s="1"/>
  <c r="X27" i="13"/>
  <c r="X39" i="13"/>
  <c r="W45" i="13"/>
  <c r="X45" i="13" s="1"/>
  <c r="W36" i="13"/>
  <c r="X36" i="13" s="1"/>
  <c r="X25" i="13"/>
  <c r="X30" i="13"/>
  <c r="X19" i="13"/>
  <c r="X32" i="13"/>
  <c r="X28" i="13"/>
  <c r="W48" i="13"/>
  <c r="X48" i="13" s="1"/>
  <c r="W49" i="13"/>
  <c r="X49" i="13" s="1"/>
  <c r="X51" i="13"/>
  <c r="W22" i="13"/>
  <c r="X22" i="13" s="1"/>
  <c r="W26" i="13"/>
  <c r="X26" i="13" s="1"/>
  <c r="W23" i="13"/>
  <c r="X23" i="13" s="1"/>
  <c r="T34" i="1"/>
  <c r="U34" i="1" s="1"/>
  <c r="T40" i="1"/>
  <c r="U40" i="1" s="1"/>
  <c r="T21" i="1"/>
  <c r="T22" i="1"/>
  <c r="T17" i="1"/>
  <c r="U17" i="1" s="1"/>
  <c r="T26" i="1"/>
  <c r="U26" i="1" s="1"/>
  <c r="T45" i="1"/>
  <c r="U45" i="1" s="1"/>
  <c r="T19" i="1"/>
  <c r="U19" i="1" s="1"/>
  <c r="T51" i="1"/>
  <c r="U51" i="1" s="1"/>
  <c r="T23" i="1"/>
  <c r="U23" i="1" s="1"/>
  <c r="T52" i="1"/>
  <c r="U52" i="1" s="1"/>
  <c r="T44" i="1"/>
  <c r="U44" i="1" s="1"/>
  <c r="T14" i="1"/>
  <c r="U14" i="1" s="1"/>
  <c r="T41" i="1"/>
  <c r="U41" i="1" s="1"/>
  <c r="T18" i="1"/>
  <c r="U18" i="1" s="1"/>
  <c r="T43" i="1"/>
  <c r="U43" i="1" s="1"/>
  <c r="T46" i="1"/>
  <c r="U46" i="1" s="1"/>
  <c r="T15" i="1"/>
  <c r="U15" i="1" s="1"/>
  <c r="T47" i="1"/>
  <c r="U47" i="1" s="1"/>
  <c r="T50" i="1"/>
  <c r="U50" i="1" s="1"/>
  <c r="T36" i="1"/>
  <c r="U36" i="1" s="1"/>
  <c r="T28" i="1"/>
  <c r="U28" i="1" s="1"/>
  <c r="T37" i="1"/>
  <c r="U37" i="1" s="1"/>
  <c r="T33" i="1"/>
  <c r="U33" i="1" s="1"/>
  <c r="T49" i="1"/>
  <c r="U49" i="1" s="1"/>
  <c r="T42" i="1"/>
  <c r="U42" i="1" s="1"/>
  <c r="T35" i="1"/>
  <c r="U35" i="1" s="1"/>
  <c r="T29" i="1"/>
  <c r="U29" i="1" s="1"/>
  <c r="T38" i="1"/>
  <c r="U38" i="1" s="1"/>
  <c r="T32" i="1"/>
  <c r="U32" i="1" s="1"/>
  <c r="T39" i="1"/>
  <c r="U39" i="1" s="1"/>
  <c r="T48" i="1"/>
  <c r="U48" i="1" s="1"/>
  <c r="T25" i="1"/>
  <c r="U25" i="1" s="1"/>
  <c r="T24" i="1"/>
  <c r="U24" i="1" s="1"/>
  <c r="T27" i="1"/>
  <c r="U27" i="1" s="1"/>
  <c r="T30" i="1"/>
  <c r="U30" i="1" s="1"/>
  <c r="T16" i="1"/>
  <c r="U16" i="1" s="1"/>
  <c r="T31" i="1"/>
  <c r="U31" i="1" s="1"/>
  <c r="T20" i="1"/>
  <c r="U20" i="1" s="1"/>
  <c r="X42" i="13"/>
  <c r="X50" i="13"/>
  <c r="X46" i="13"/>
  <c r="X34" i="13"/>
  <c r="O12" i="1"/>
  <c r="R12" i="1"/>
  <c r="N12" i="1"/>
  <c r="P12" i="1"/>
  <c r="S12" i="1"/>
  <c r="Q12" i="1"/>
  <c r="P13" i="1"/>
  <c r="Q13" i="1"/>
  <c r="R13" i="1"/>
  <c r="N13" i="1"/>
  <c r="O13" i="1"/>
  <c r="S13" i="1"/>
  <c r="U22" i="1" l="1"/>
  <c r="V22" i="1" s="1"/>
  <c r="U21" i="1"/>
  <c r="V21" i="1" s="1"/>
  <c r="V40" i="1"/>
  <c r="V34" i="1"/>
  <c r="V16" i="1"/>
  <c r="V18" i="1"/>
  <c r="V28" i="1"/>
  <c r="V27" i="1"/>
  <c r="V38" i="1"/>
  <c r="V36" i="1"/>
  <c r="V14" i="1"/>
  <c r="V51" i="1"/>
  <c r="V31" i="1"/>
  <c r="V30" i="1"/>
  <c r="V32" i="1"/>
  <c r="V29" i="1"/>
  <c r="V50" i="1"/>
  <c r="V44" i="1"/>
  <c r="V19" i="1"/>
  <c r="V33" i="1"/>
  <c r="V37" i="1"/>
  <c r="V41" i="1"/>
  <c r="V35" i="1"/>
  <c r="V47" i="1"/>
  <c r="V52" i="1"/>
  <c r="V45" i="1"/>
  <c r="V48" i="1"/>
  <c r="V23" i="1"/>
  <c r="V24" i="1"/>
  <c r="V42" i="1"/>
  <c r="V15" i="1"/>
  <c r="V26" i="1"/>
  <c r="V43" i="1"/>
  <c r="V39" i="1"/>
  <c r="V25" i="1"/>
  <c r="V49" i="1"/>
  <c r="V46" i="1"/>
  <c r="V17" i="1"/>
  <c r="T12" i="1"/>
  <c r="V20" i="1"/>
  <c r="T13" i="1"/>
  <c r="U13" i="1" s="1"/>
  <c r="R13" i="13"/>
  <c r="U12" i="1" l="1"/>
  <c r="V12" i="1" s="1"/>
  <c r="V13" i="1"/>
  <c r="Q13" i="13"/>
  <c r="P13" i="13"/>
  <c r="S13" i="13"/>
  <c r="N13" i="13"/>
  <c r="O13" i="13"/>
  <c r="C9" i="1" l="1"/>
  <c r="G25" i="5" s="1"/>
  <c r="C8" i="1"/>
  <c r="F25" i="5" s="1"/>
  <c r="T13" i="13"/>
  <c r="V13" i="13" s="1"/>
  <c r="W13" i="13" l="1"/>
  <c r="X13" i="13" l="1"/>
  <c r="C9" i="13" l="1"/>
  <c r="G27" i="5" s="1"/>
  <c r="G28" i="5" s="1"/>
  <c r="C8" i="13"/>
  <c r="F27" i="5" s="1"/>
  <c r="F28" i="5" s="1"/>
</calcChain>
</file>

<file path=xl/sharedStrings.xml><?xml version="1.0" encoding="utf-8"?>
<sst xmlns="http://schemas.openxmlformats.org/spreadsheetml/2006/main" count="2503" uniqueCount="1475">
  <si>
    <t>Kansas EANS Application</t>
  </si>
  <si>
    <t>Personal Protective Equipment (PPE)</t>
  </si>
  <si>
    <t>Physical barriers to facilitate social distancing</t>
  </si>
  <si>
    <t>Other materials, supplies or equipment recommended by the CDC for reopening and operation of school facilities to effectively maintain health and safety</t>
  </si>
  <si>
    <t>Expanding capacity to administer coronavirus testing to effectively monitor and suppress the virus</t>
  </si>
  <si>
    <t>Leasing sites or spaces to ensure social distancing</t>
  </si>
  <si>
    <t>Reasonable transportation costs</t>
  </si>
  <si>
    <t>Total dollar amount</t>
  </si>
  <si>
    <t>X</t>
  </si>
  <si>
    <t>Educational technology - Other</t>
  </si>
  <si>
    <t>Total dollar amount:</t>
  </si>
  <si>
    <t>KSDE Assigned Building Number</t>
  </si>
  <si>
    <t>School Name</t>
  </si>
  <si>
    <t>Service (DO NOT EDIT)</t>
  </si>
  <si>
    <t>Unit cost (DO NOT EDIT)</t>
  </si>
  <si>
    <t>Instructions</t>
  </si>
  <si>
    <t>Guidance for using the Excel template:</t>
  </si>
  <si>
    <t xml:space="preserve">- There is data validation throughout the tabs to ensure schools provide answers in the correct format and to autopopulate certain columns. In columns with drop-down menus or specific instructions on types of answers to provide, please provide answers from the allowable set. </t>
  </si>
  <si>
    <t>Yes</t>
  </si>
  <si>
    <t>No</t>
  </si>
  <si>
    <t>Unit definition</t>
  </si>
  <si>
    <t>Est quantity needed in summer 2022</t>
  </si>
  <si>
    <t>Est quantity needed in 2022-2023 school year</t>
  </si>
  <si>
    <t>Est quantity needed in summer 2023</t>
  </si>
  <si>
    <t>Dollar amount requested in 2020-2021 school year</t>
  </si>
  <si>
    <t>Dollar amount requested in summer 2021</t>
  </si>
  <si>
    <t>Dollar amount requested in 2021-2022 school year</t>
  </si>
  <si>
    <t>Dollar amount requested in summer 2022</t>
  </si>
  <si>
    <t>Dollar amount requested in 2022-2023 school year</t>
  </si>
  <si>
    <t>Dollar amount requested in summer 2023</t>
  </si>
  <si>
    <t>Service Center</t>
  </si>
  <si>
    <t>Est dollar amount requested in 2021-2022 school year</t>
  </si>
  <si>
    <t>Est dollar amount requested in summer 2022</t>
  </si>
  <si>
    <t>Est dollar amount requested in 2022-2023 school year</t>
  </si>
  <si>
    <t>Est dollar amount requested in summer 2023</t>
  </si>
  <si>
    <t>New Service or Modification (Select from drop-down)</t>
  </si>
  <si>
    <t>Request for Modifications OR Services or Assistance Not On Service Center List</t>
  </si>
  <si>
    <t>Personnel Type (Select from drop down)</t>
  </si>
  <si>
    <t>Personnel type</t>
  </si>
  <si>
    <t>Certified</t>
  </si>
  <si>
    <t>Clerical</t>
  </si>
  <si>
    <t>Per unit rate</t>
  </si>
  <si>
    <t>Per hour</t>
  </si>
  <si>
    <t>Hourly rate (DO NOT EDIT)</t>
  </si>
  <si>
    <t>Annual rate (Short numeric response)</t>
  </si>
  <si>
    <t>Dollar amount in 2020-2021 school year (3 months)</t>
  </si>
  <si>
    <t>Dollar amount in summer 2021 (3 months)</t>
  </si>
  <si>
    <t>Dollar amount in 2021-2022 school year (9 months)</t>
  </si>
  <si>
    <t>Dollar amount in summer 2022 (3 months)</t>
  </si>
  <si>
    <t>Dollar amount in 2022-2023 school year (9 months)</t>
  </si>
  <si>
    <t>Dollar amount in summer 2023 (3 months)</t>
  </si>
  <si>
    <t>This Excel file is required to be completed as part of a non-public school's EANS application submission. Please complete the following data tabs and upload the Excel file in the application where prompted. If any questions arise as you fill in the application, please review our FAQ materials or reach out to the EANS application team at EANS@KSDE.org.</t>
  </si>
  <si>
    <t>- Please reach out to the EANS application team (EANS@KSDE.org) if you believe additional template updates are needed to complete the application for your school.</t>
  </si>
  <si>
    <t xml:space="preserve">- Schools should only edit cells that are highlighted in yellow. Please do not edit any other cells in the file or add columns, rows, or tabs. </t>
  </si>
  <si>
    <t>Supplies to sanitize, disinfect, and clean school facilities</t>
  </si>
  <si>
    <t xml:space="preserve">Description of new service or modification. Briefly describe how this request addresses a COVID-19 impact or need. </t>
  </si>
  <si>
    <t>If the new hire requested will be working with a subset of students (e.g., 1 class, 1 grade), estimate the number of students supported (per each new hire)</t>
  </si>
  <si>
    <t>Request for Full-Time Personnel</t>
  </si>
  <si>
    <t>Request for Part-Time or Seasonal Personnel</t>
  </si>
  <si>
    <t>Rationale and/or assumptions behind estimated dollar amount</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</si>
  <si>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</si>
  <si>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</si>
  <si>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</si>
  <si>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</si>
  <si>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</si>
  <si>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</si>
  <si>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</si>
  <si>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</si>
  <si>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</si>
  <si>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</si>
  <si>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</si>
  <si>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</si>
  <si>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</si>
  <si>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</si>
  <si>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</si>
  <si>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</si>
  <si>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</si>
  <si>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</si>
  <si>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</si>
  <si>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</si>
  <si>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</si>
  <si>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</si>
  <si>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</si>
  <si>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</si>
  <si>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</si>
  <si>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</si>
  <si>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</si>
  <si>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</si>
  <si>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</si>
  <si>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</si>
  <si>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</si>
  <si>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</si>
  <si>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</si>
  <si>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</si>
  <si>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</si>
  <si>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</si>
  <si>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</si>
  <si>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</si>
  <si>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</si>
  <si>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</si>
  <si>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</si>
  <si>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</si>
  <si>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</si>
  <si>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</si>
  <si>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</si>
  <si>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</si>
  <si>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</si>
  <si>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</si>
  <si>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</si>
  <si>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</si>
  <si>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</si>
  <si>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</si>
  <si>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</si>
  <si>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</si>
  <si>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</si>
  <si>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</si>
  <si>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</si>
  <si>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</si>
  <si>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</si>
  <si>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</si>
  <si>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</si>
  <si>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</si>
  <si>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</si>
  <si>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</si>
  <si>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</si>
  <si>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</si>
  <si>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</si>
  <si>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</si>
  <si>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</si>
  <si>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</si>
  <si>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</si>
  <si>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</si>
  <si>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</si>
  <si>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</si>
  <si>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</si>
  <si>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</si>
  <si>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</si>
  <si>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</si>
  <si>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</si>
  <si>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</si>
  <si>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</si>
  <si>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</si>
  <si>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</si>
  <si>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</si>
  <si>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</si>
  <si>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</si>
  <si>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</si>
  <si>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</si>
  <si>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</si>
  <si>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</si>
  <si>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</si>
  <si>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</si>
  <si>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</si>
  <si>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</si>
  <si>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</si>
  <si>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</si>
  <si>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</si>
  <si>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</si>
  <si>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</si>
  <si>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</si>
  <si>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</si>
  <si>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</si>
  <si>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</si>
  <si>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</si>
  <si>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</si>
  <si>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</si>
  <si>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</si>
  <si>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</si>
  <si>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</si>
  <si>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</si>
  <si>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</si>
  <si>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</si>
  <si>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</si>
  <si>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</si>
  <si>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</si>
  <si>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</si>
  <si>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</si>
  <si>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</si>
  <si>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</si>
  <si>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</si>
  <si>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</si>
  <si>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</si>
  <si>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</si>
  <si>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</si>
  <si>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</si>
  <si>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</si>
  <si>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</si>
  <si>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</si>
  <si>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</si>
  <si>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</si>
  <si>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</si>
  <si>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</si>
  <si>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</si>
  <si>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</si>
  <si>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</si>
  <si>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</si>
  <si>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</si>
  <si>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</si>
  <si>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</si>
  <si>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</si>
  <si>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</si>
  <si>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</si>
  <si>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</si>
  <si>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</si>
  <si>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</si>
  <si>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</si>
  <si>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</si>
  <si>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</si>
  <si>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</si>
  <si>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</si>
  <si>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</si>
  <si>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</si>
  <si>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</si>
  <si>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</si>
  <si>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</si>
  <si>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</si>
  <si>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</si>
  <si>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</si>
  <si>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</si>
  <si>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</si>
  <si>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</si>
  <si>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</si>
  <si>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</si>
  <si>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</si>
  <si>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</si>
  <si>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</si>
  <si>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</si>
  <si>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</si>
  <si>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</si>
  <si>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</si>
  <si>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</si>
  <si>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</si>
  <si>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</si>
  <si>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</si>
  <si>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</si>
  <si>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</si>
  <si>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</si>
  <si>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</si>
  <si>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</si>
  <si>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</si>
  <si>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</si>
  <si>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</si>
  <si>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</si>
  <si>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</si>
  <si>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</si>
  <si>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</si>
  <si>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</si>
  <si>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</si>
  <si>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</si>
  <si>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</si>
  <si>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</si>
  <si>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</si>
  <si>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</si>
  <si>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</si>
  <si>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</si>
  <si>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</si>
  <si>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</si>
  <si>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</si>
  <si>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</si>
  <si>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</si>
  <si>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</si>
  <si>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</si>
  <si>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</si>
  <si>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</si>
  <si>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</si>
  <si>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</si>
  <si>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</si>
  <si>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</si>
  <si>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</si>
  <si>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</si>
  <si>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</si>
  <si>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</si>
  <si>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</si>
  <si>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</si>
  <si>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</si>
  <si>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</si>
  <si>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</si>
  <si>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</si>
  <si>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</si>
  <si>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</si>
  <si>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</si>
  <si>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</si>
  <si>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</si>
  <si>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</si>
  <si>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</si>
  <si>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</si>
  <si>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</si>
  <si>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</si>
  <si>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</si>
  <si>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</si>
  <si>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</si>
  <si>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</si>
  <si>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</si>
  <si>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</si>
  <si>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P235</t>
  </si>
  <si>
    <t>P236</t>
  </si>
  <si>
    <t>P237</t>
  </si>
  <si>
    <t>P238</t>
  </si>
  <si>
    <t>P239</t>
  </si>
  <si>
    <t>P240</t>
  </si>
  <si>
    <t>P241</t>
  </si>
  <si>
    <t>P242</t>
  </si>
  <si>
    <t>P243</t>
  </si>
  <si>
    <t>P244</t>
  </si>
  <si>
    <t>P245</t>
  </si>
  <si>
    <t>P246</t>
  </si>
  <si>
    <t>P247</t>
  </si>
  <si>
    <t>P248</t>
  </si>
  <si>
    <t>P249</t>
  </si>
  <si>
    <t>P250</t>
  </si>
  <si>
    <t>P251</t>
  </si>
  <si>
    <t>P252</t>
  </si>
  <si>
    <t>P253</t>
  </si>
  <si>
    <t>P254</t>
  </si>
  <si>
    <t>P255</t>
  </si>
  <si>
    <t>P256</t>
  </si>
  <si>
    <t>P257</t>
  </si>
  <si>
    <t>P258</t>
  </si>
  <si>
    <t>P259</t>
  </si>
  <si>
    <t>P260</t>
  </si>
  <si>
    <t>P261</t>
  </si>
  <si>
    <t>P262</t>
  </si>
  <si>
    <t>P263</t>
  </si>
  <si>
    <t>P264</t>
  </si>
  <si>
    <t>P265</t>
  </si>
  <si>
    <t>P266</t>
  </si>
  <si>
    <t>P267</t>
  </si>
  <si>
    <t>P268</t>
  </si>
  <si>
    <t>P269</t>
  </si>
  <si>
    <t>P270</t>
  </si>
  <si>
    <t>P271</t>
  </si>
  <si>
    <t>P272</t>
  </si>
  <si>
    <t>P273</t>
  </si>
  <si>
    <t>P274</t>
  </si>
  <si>
    <t>P275</t>
  </si>
  <si>
    <t>P276</t>
  </si>
  <si>
    <t>P277</t>
  </si>
  <si>
    <t>P278</t>
  </si>
  <si>
    <t>P279</t>
  </si>
  <si>
    <t>P280</t>
  </si>
  <si>
    <t>P281</t>
  </si>
  <si>
    <t>P282</t>
  </si>
  <si>
    <t>P283</t>
  </si>
  <si>
    <t>P284</t>
  </si>
  <si>
    <t>P285</t>
  </si>
  <si>
    <t>P286</t>
  </si>
  <si>
    <t>P287</t>
  </si>
  <si>
    <t>P288</t>
  </si>
  <si>
    <t>P289</t>
  </si>
  <si>
    <t>P290</t>
  </si>
  <si>
    <t>P291</t>
  </si>
  <si>
    <t>P292</t>
  </si>
  <si>
    <t>P293</t>
  </si>
  <si>
    <t>P294</t>
  </si>
  <si>
    <t>P295</t>
  </si>
  <si>
    <t>P296</t>
  </si>
  <si>
    <t>P297</t>
  </si>
  <si>
    <t>P298</t>
  </si>
  <si>
    <t>P299</t>
  </si>
  <si>
    <t>P300</t>
  </si>
  <si>
    <t>P301</t>
  </si>
  <si>
    <t>P302</t>
  </si>
  <si>
    <t>P303</t>
  </si>
  <si>
    <t>P304</t>
  </si>
  <si>
    <t>P305</t>
  </si>
  <si>
    <t>P306</t>
  </si>
  <si>
    <t>P307</t>
  </si>
  <si>
    <t>P308</t>
  </si>
  <si>
    <t>P309</t>
  </si>
  <si>
    <t>P310</t>
  </si>
  <si>
    <t>P311</t>
  </si>
  <si>
    <t>P312</t>
  </si>
  <si>
    <t>P313</t>
  </si>
  <si>
    <t>P314</t>
  </si>
  <si>
    <t>P315</t>
  </si>
  <si>
    <t>P316</t>
  </si>
  <si>
    <t>P317</t>
  </si>
  <si>
    <t>P318</t>
  </si>
  <si>
    <t>P319</t>
  </si>
  <si>
    <t>P320</t>
  </si>
  <si>
    <t>P321</t>
  </si>
  <si>
    <t>P322</t>
  </si>
  <si>
    <t>P323</t>
  </si>
  <si>
    <t>P324</t>
  </si>
  <si>
    <t>P325</t>
  </si>
  <si>
    <t>P326</t>
  </si>
  <si>
    <t>P327</t>
  </si>
  <si>
    <t>P328</t>
  </si>
  <si>
    <t>P329</t>
  </si>
  <si>
    <t>P330</t>
  </si>
  <si>
    <t>P331</t>
  </si>
  <si>
    <t>P332</t>
  </si>
  <si>
    <t>P333</t>
  </si>
  <si>
    <t>P334</t>
  </si>
  <si>
    <t>P335</t>
  </si>
  <si>
    <t>P336</t>
  </si>
  <si>
    <t>P337</t>
  </si>
  <si>
    <t>P338</t>
  </si>
  <si>
    <t>P339</t>
  </si>
  <si>
    <t>P340</t>
  </si>
  <si>
    <t>P341</t>
  </si>
  <si>
    <t>P342</t>
  </si>
  <si>
    <t>P343</t>
  </si>
  <si>
    <t>P344</t>
  </si>
  <si>
    <t>P345</t>
  </si>
  <si>
    <t>P346</t>
  </si>
  <si>
    <t>P347</t>
  </si>
  <si>
    <t>P348</t>
  </si>
  <si>
    <t>P349</t>
  </si>
  <si>
    <t>P350</t>
  </si>
  <si>
    <t>P351</t>
  </si>
  <si>
    <t>P352</t>
  </si>
  <si>
    <t>P353</t>
  </si>
  <si>
    <t>P354</t>
  </si>
  <si>
    <t>P355</t>
  </si>
  <si>
    <t>P356</t>
  </si>
  <si>
    <t>P357</t>
  </si>
  <si>
    <t>P358</t>
  </si>
  <si>
    <t>P359</t>
  </si>
  <si>
    <t>P360</t>
  </si>
  <si>
    <t>P361</t>
  </si>
  <si>
    <t>P362</t>
  </si>
  <si>
    <t>P363</t>
  </si>
  <si>
    <t>P364</t>
  </si>
  <si>
    <t>P365</t>
  </si>
  <si>
    <t>P366</t>
  </si>
  <si>
    <t>P367</t>
  </si>
  <si>
    <t>P368</t>
  </si>
  <si>
    <t>P369</t>
  </si>
  <si>
    <t>P370</t>
  </si>
  <si>
    <t>P371</t>
  </si>
  <si>
    <t>P372</t>
  </si>
  <si>
    <t>P373</t>
  </si>
  <si>
    <t>P374</t>
  </si>
  <si>
    <t>P375</t>
  </si>
  <si>
    <t>P376</t>
  </si>
  <si>
    <t>P377</t>
  </si>
  <si>
    <t>P378</t>
  </si>
  <si>
    <t>P379</t>
  </si>
  <si>
    <t>P380</t>
  </si>
  <si>
    <t>P381</t>
  </si>
  <si>
    <t>P382</t>
  </si>
  <si>
    <t>P383</t>
  </si>
  <si>
    <t>P384</t>
  </si>
  <si>
    <t>P385</t>
  </si>
  <si>
    <t>P386</t>
  </si>
  <si>
    <t>P387</t>
  </si>
  <si>
    <t>P388</t>
  </si>
  <si>
    <t>P389</t>
  </si>
  <si>
    <t>P390</t>
  </si>
  <si>
    <t>P391</t>
  </si>
  <si>
    <t>P392</t>
  </si>
  <si>
    <t>P393</t>
  </si>
  <si>
    <t>P394</t>
  </si>
  <si>
    <t>P395</t>
  </si>
  <si>
    <t>P396</t>
  </si>
  <si>
    <t>P397</t>
  </si>
  <si>
    <t>P398</t>
  </si>
  <si>
    <t>P399</t>
  </si>
  <si>
    <t>P400</t>
  </si>
  <si>
    <t>P401</t>
  </si>
  <si>
    <t>P402</t>
  </si>
  <si>
    <t>P403</t>
  </si>
  <si>
    <t>P404</t>
  </si>
  <si>
    <t>P405</t>
  </si>
  <si>
    <t>P406</t>
  </si>
  <si>
    <t>P407</t>
  </si>
  <si>
    <t>P408</t>
  </si>
  <si>
    <t>P409</t>
  </si>
  <si>
    <t>P410</t>
  </si>
  <si>
    <t>P411</t>
  </si>
  <si>
    <t>P412</t>
  </si>
  <si>
    <t>P413</t>
  </si>
  <si>
    <t>P414</t>
  </si>
  <si>
    <t>P415</t>
  </si>
  <si>
    <t>P416</t>
  </si>
  <si>
    <t>P417</t>
  </si>
  <si>
    <t>P418</t>
  </si>
  <si>
    <t>P419</t>
  </si>
  <si>
    <t>P420</t>
  </si>
  <si>
    <t>P421</t>
  </si>
  <si>
    <t>P422</t>
  </si>
  <si>
    <t>P423</t>
  </si>
  <si>
    <t>P424</t>
  </si>
  <si>
    <t>P425</t>
  </si>
  <si>
    <t>P426</t>
  </si>
  <si>
    <t>P427</t>
  </si>
  <si>
    <t>P428</t>
  </si>
  <si>
    <t>P429</t>
  </si>
  <si>
    <t>P430</t>
  </si>
  <si>
    <t>P431</t>
  </si>
  <si>
    <t>P432</t>
  </si>
  <si>
    <t>P433</t>
  </si>
  <si>
    <t>P434</t>
  </si>
  <si>
    <t>P435</t>
  </si>
  <si>
    <t>P436</t>
  </si>
  <si>
    <t>P437</t>
  </si>
  <si>
    <t>P438</t>
  </si>
  <si>
    <t>P439</t>
  </si>
  <si>
    <t>P440</t>
  </si>
  <si>
    <t>P441</t>
  </si>
  <si>
    <t>P442</t>
  </si>
  <si>
    <t>P443</t>
  </si>
  <si>
    <t>P444</t>
  </si>
  <si>
    <t>P445</t>
  </si>
  <si>
    <t>P446</t>
  </si>
  <si>
    <t>P447</t>
  </si>
  <si>
    <t>P448</t>
  </si>
  <si>
    <t>P449</t>
  </si>
  <si>
    <t>P450</t>
  </si>
  <si>
    <t>P451</t>
  </si>
  <si>
    <t>P452</t>
  </si>
  <si>
    <t>P453</t>
  </si>
  <si>
    <t>P454</t>
  </si>
  <si>
    <t>P455</t>
  </si>
  <si>
    <t>P456</t>
  </si>
  <si>
    <t>P457</t>
  </si>
  <si>
    <t>P458</t>
  </si>
  <si>
    <t>P459</t>
  </si>
  <si>
    <t>P460</t>
  </si>
  <si>
    <t>P461</t>
  </si>
  <si>
    <t>P462</t>
  </si>
  <si>
    <t>P463</t>
  </si>
  <si>
    <t>P464</t>
  </si>
  <si>
    <t>P465</t>
  </si>
  <si>
    <t>P466</t>
  </si>
  <si>
    <t>P467</t>
  </si>
  <si>
    <t>P468</t>
  </si>
  <si>
    <t>P469</t>
  </si>
  <si>
    <t>P470</t>
  </si>
  <si>
    <t>P471</t>
  </si>
  <si>
    <t>P472</t>
  </si>
  <si>
    <t>P473</t>
  </si>
  <si>
    <t>P474</t>
  </si>
  <si>
    <t>P475</t>
  </si>
  <si>
    <t>P476</t>
  </si>
  <si>
    <t>P477</t>
  </si>
  <si>
    <t>P478</t>
  </si>
  <si>
    <t>P479</t>
  </si>
  <si>
    <t>P480</t>
  </si>
  <si>
    <t>P481</t>
  </si>
  <si>
    <t>P482</t>
  </si>
  <si>
    <t>P483</t>
  </si>
  <si>
    <t>P484</t>
  </si>
  <si>
    <t>P485</t>
  </si>
  <si>
    <t>P486</t>
  </si>
  <si>
    <t>P487</t>
  </si>
  <si>
    <t>P488</t>
  </si>
  <si>
    <t>P489</t>
  </si>
  <si>
    <t>P490</t>
  </si>
  <si>
    <t>P491</t>
  </si>
  <si>
    <t>P492</t>
  </si>
  <si>
    <t>P493</t>
  </si>
  <si>
    <t>P494</t>
  </si>
  <si>
    <t>P495</t>
  </si>
  <si>
    <t>P496</t>
  </si>
  <si>
    <t>P497</t>
  </si>
  <si>
    <t>P498</t>
  </si>
  <si>
    <t>P499</t>
  </si>
  <si>
    <t>Smoky Hill ESC</t>
  </si>
  <si>
    <t>Greenbush</t>
  </si>
  <si>
    <t>22215 NIBROC II WHITE M-FOLD TOWEL 9.5 X 9.25 - 4000/CS CU-142</t>
  </si>
  <si>
    <t>24310 NIBROC KITCHEN TOWEL 8.8 X 11 2-PLY 85/RL 30/CTN CU-130</t>
  </si>
  <si>
    <t>27300 PREFERENCE KITCHEN TOWEL8.8 X 11 2-PLY 100/R-30R/CS</t>
  </si>
  <si>
    <t>Absorbent Powder for Vomit and Spill - 6/16 oz.</t>
  </si>
  <si>
    <t>AJAX OXYGEN BLEACH POWDERED CLEANER - EACH - 21/OZ CONTAINER</t>
  </si>
  <si>
    <t>BAGS, Liner, Trash Can 40x46, X Heavy. EXTRA HEAVY. Pitt 1.8 Mil TM-48-T Black</t>
  </si>
  <si>
    <t>Bags, Liners, Trash Can 38 X 58</t>
  </si>
  <si>
    <t>Bags, Liners, Trash Can 42.5 X 48. Pitt 1.8 Mil, TM-49-T - Black, XX Heavy</t>
  </si>
  <si>
    <t>BAGS, Liners, Trash Can, 33 x 39" EXTRA HEAVY</t>
  </si>
  <si>
    <t>BAGS, Liners, Trash Can, 36 x 58, EXTRA HEAVY</t>
  </si>
  <si>
    <t>BLEACH, "Prime" brand</t>
  </si>
  <si>
    <t>BLEACH, Clorox Bleach, 3/121 oz. containers/case</t>
  </si>
  <si>
    <t>BLEACH, Clorox Cleanup. 4/128 oz.</t>
  </si>
  <si>
    <t>Bowl Brush, Black, Nylon Bristle, 20 INCH IN LENGTH - EACH</t>
  </si>
  <si>
    <t>BOWL MOP DELUXE WHITE EACH</t>
  </si>
  <si>
    <t>Bowl, Liquid cleaner and disinfectant, 9% Hydrochloric Acid, 12/32 oz.</t>
  </si>
  <si>
    <t>BROOM HANDLE WOOD METAL TIP THREADED 60` - 15/16` DIA EACH</t>
  </si>
  <si>
    <t>BROOM PUSH OMNI SWEEP 24` FOR MED SOIL W/PLASTIC BLOCK. EACH</t>
  </si>
  <si>
    <t>BROOM PUSH POLYPROPLYENE 18` FOR MED SOIL - EACH</t>
  </si>
  <si>
    <t>Clean Space Project ULV Disinfectant Fogger</t>
  </si>
  <si>
    <t>Cleaner, all purpose, Neutral Stride Citrus.</t>
  </si>
  <si>
    <t>Cleaner, Bacteria Enzyme Treatment. BIG D.</t>
  </si>
  <si>
    <t>Cleaner, Carpet, Soil release prespray - Dilution 1:8 - FLOOR CARE/CARPT. BRIGHT SOLUTIONS. EACH</t>
  </si>
  <si>
    <t>Cleaner, Disinfectant Clear Lemon Nmaxim. 1 Gal.</t>
  </si>
  <si>
    <t>Cleaner, Liquid cleaner and disinfectant, 23% Hyrdocholoric Acid, ONE EACH/32 oz. CONTAINER</t>
  </si>
  <si>
    <t>Cleaner, Non -acid, Mild liquid cleaner and disinfectant. Designed to kill bacteria. ONE EACH 32 oz. CONTAINER</t>
  </si>
  <si>
    <t>Cleaner, Stainless Steel, Oil base cleaner - polish for stainless steel. ONE/17 OZ container</t>
  </si>
  <si>
    <t>CleanSmart 23-Ounces Daily Surface Cleaner</t>
  </si>
  <si>
    <t xml:space="preserve">CleanSmart Disinfectant Spray </t>
  </si>
  <si>
    <t>Clorox 4 in One Disinfectant &amp; Sanitizer Aerosol 14oz</t>
  </si>
  <si>
    <t>Clorox Concentrated Germicidal Bleach, 121 Ounces</t>
  </si>
  <si>
    <t>Clorox Green Works All-Purpose Cleaner Refill, Unscented, 64 Ounces</t>
  </si>
  <si>
    <t>Clorox Total 360 Electorstatic Sprayer</t>
  </si>
  <si>
    <t>Clorox Total 360 Electrostatic Sprayer</t>
  </si>
  <si>
    <t>Danolyte 275 Gallon Tote</t>
  </si>
  <si>
    <t>Danolyte 5 Gallon</t>
  </si>
  <si>
    <t>Danolyte 55 Gallon</t>
  </si>
  <si>
    <t>Danolyte Gallon</t>
  </si>
  <si>
    <t>Danolyte Quart</t>
  </si>
  <si>
    <t>Detergent, DISINFECTANT Solid Insure</t>
  </si>
  <si>
    <t>DISINFECTANT AEROSOL FOAMING - 12/19 OZ.</t>
  </si>
  <si>
    <t>DISINFECTANT CLEANER CLEAR PINE QUAT - 1 GAL.</t>
  </si>
  <si>
    <t>Disinfectant Generator</t>
  </si>
  <si>
    <t>DISINFECTANT SPRAY, Clorox Fresh Scent, 12/19 oz.</t>
  </si>
  <si>
    <t>Disinfectant wet wipes, 70 ct. containers</t>
  </si>
  <si>
    <t>Disinfectant wet wipes, unscented</t>
  </si>
  <si>
    <t>Disinfectant Wipes (fit into bucket above)</t>
  </si>
  <si>
    <t>Disinfectant Wipes Bucket</t>
  </si>
  <si>
    <t xml:space="preserve">Disinfectant Wipes-50 Wipes/Unit Soft Pack </t>
  </si>
  <si>
    <t xml:space="preserve">Disinfectant Wipes-70 Wipes/Unit Canister </t>
  </si>
  <si>
    <t>DISINFECTANT, Eco-San liquid machine sanitize</t>
  </si>
  <si>
    <t>Disinfectant, pre-mixed (5-gallon bucket)</t>
  </si>
  <si>
    <t>DISINFECTANT, Spurtex cleaner 2/1 gal.</t>
  </si>
  <si>
    <t>DUST PAN COMBO LOBBY DUO-PAN W/ BROOM &amp; HANDLE CLIP 1/CTN</t>
  </si>
  <si>
    <t>Duster, Feather, DUSTER FEATHER OSTRICH 16 INCH HANDLE - 28 INCH OVERALL</t>
  </si>
  <si>
    <t>Electrostatic Disinfection Sprayer</t>
  </si>
  <si>
    <t>Equipment, Combo Mop Bucket, 35 qt., with downward pressure wringer, Yellow or Bronze.</t>
  </si>
  <si>
    <t>Equipment, DUST PAN HEAVY DUTY PLASTIC 12 INCH - # 712.</t>
  </si>
  <si>
    <t>Equipment, Rubbermaid 14 qt. round bucket. Molded-in graduation, easy grip handles</t>
  </si>
  <si>
    <t>Equipment, Rubbermaid Conversion Dolly for 20,32, 44 &amp; 55 gallon. 440 pounds maximum load capacity.</t>
  </si>
  <si>
    <t>For floors, walls, etc., Germicide and Disinfectant at 1:20 dilution - Sanitizes at 1:60 dilution.</t>
  </si>
  <si>
    <t>Georgia Pacific 21000 disposable towels, CTN/2M - 7/35</t>
  </si>
  <si>
    <t>GLASS &amp; UTILITY CLEANER READY-TO-USE 2.5 GAL.</t>
  </si>
  <si>
    <t>GP 27300 Paper Towel 8.8"x11" - 100 sheets/RL, 30 rolls per case.</t>
  </si>
  <si>
    <t>Justrite Mfg Co LLC Boot Wash Station, 18 x 36 Inches</t>
  </si>
  <si>
    <t>LINER HI-D NATURAL - 40 X 48 16 MIC 250/C. Trash Bags on rolls.</t>
  </si>
  <si>
    <t>LINER LO-D BUFF - P-3310-B 24 X 32 - 500/CTN - LT.WT. 12-16 GALLON, .35 MIL thickness</t>
  </si>
  <si>
    <t>LINER LO-D BUFF - P-4020-B 33 X 39 - 250/CTN - HVY. WT. BUFF 33 GALLON, .75 MIL thickness.</t>
  </si>
  <si>
    <t>Lysol Disinfectant Cleaner, 1 Gallon Concentrated</t>
  </si>
  <si>
    <t>Lysol Disinfectant Pine Action Cleaner, Concentrated, 1 Gallon, case of 4</t>
  </si>
  <si>
    <t>M And A Matting LLC Stepwell Sanitizing Mat - Yellow, 3 X 7 Ft, Grey</t>
  </si>
  <si>
    <t>Microban Professional Sanitizing Spray, Clear, Citrus Scent, 15 Ounces</t>
  </si>
  <si>
    <t>MOP DUST COTTON 4-PLY SWIVEL SNAP - 5` X 24` - 12/C PRICE PER EACH</t>
  </si>
  <si>
    <t>MOP DUST COTTON 4-PLY SWIVEL SNAP - 5` X 48` - 12/C PRICE PER EACH</t>
  </si>
  <si>
    <t>MOP HANDLE WET WOOD PINNACLE - 60` - EACH</t>
  </si>
  <si>
    <t>MOP HANDLE WET WOOD STIRRUP - 60` - 12/CTN PRICE PER EACH</t>
  </si>
  <si>
    <t>MOP WET COTTON CUT END PINNACLE - 20 OZ. - 12/CTN PRICE PER EACH</t>
  </si>
  <si>
    <t>MOP WET COTTON CUT END PINNACLE 24 OZ. - 12/CTN PRICE PER EACH</t>
  </si>
  <si>
    <t>MOP WET FINISH RAYON LOOPED JW ATOMIC - MEDIUM - 12/CTN PRICE PER EACH</t>
  </si>
  <si>
    <t>MOP WET RAYON 4-PLY CUT END TEXRAY - 20 OZ.</t>
  </si>
  <si>
    <t>MOP WET RAYON CUT END PINNACLE - 16 OZ. - 12/CTN PRICE PER EACH</t>
  </si>
  <si>
    <t>MOP WET RAYON CUT END PINNACLE - 24 OZ. - 12/CTN PRICE PER EACH</t>
  </si>
  <si>
    <t>MOP WET TAILBAND LOOPED HOSPITAL PRO-M - MEDIUM PRICE PER EACH</t>
  </si>
  <si>
    <t>Natural color Trash bags 30" x 37" 30 gal.</t>
  </si>
  <si>
    <t>ONE/32 OZ. BOTTLE WITH TRIGGER SPRAYER</t>
  </si>
  <si>
    <t>PAD HAND GEN. PURP. SCRUB # 963M 20/BX-3BX/CTN GREEN</t>
  </si>
  <si>
    <t>PAD HAND LT. DUTY SCRUB # 63 3M 20/CTN WHITE/YELLOW</t>
  </si>
  <si>
    <t>Pad hand med duty scrub SWPLUS.</t>
  </si>
  <si>
    <t>Pad Hand Power Sponge #3000 3M 20/CTN DK BL/BL</t>
  </si>
  <si>
    <t>Pre Mixed Disinfectant</t>
  </si>
  <si>
    <t>RCM Enviro Care Disnfectant Cleaner, 1/2 Gallon, Blue, Pack of 4</t>
  </si>
  <si>
    <t>Receptacle Container, 55 gallon, Gray.</t>
  </si>
  <si>
    <t>RMC Enviro Care Disinfectant Cleaner, 1/2 Gallon, Blue, Pack of 4</t>
  </si>
  <si>
    <t>Rubbermaid Defenders Foot Pedal Step Can, 12 gal, 12 in W X 12 in D X 23 in H, Steel, White, Uni-Koat Powder Coated</t>
  </si>
  <si>
    <t>SPARTA SPECTRUM TILE AND GROUTBRUSH BLUE FILL - EACH</t>
  </si>
  <si>
    <t>SPONGE COMMERCIAL 3M 6" X 4.25" X 1.625" 24/CTN</t>
  </si>
  <si>
    <t>SPRAY BOTTLE 22 OZ 28/400 144/CTN</t>
  </si>
  <si>
    <t>SPRAYER TRIGGER STANDARD B9-1/4` STEM BLUE/WHITE</t>
  </si>
  <si>
    <t>Throw-away plastic, 36" X 58", .002 MIL thickness, COLOR/Brown 55 GALLON, .002 MIL thickness</t>
  </si>
  <si>
    <t>Throw-away plastic, 38" X 58", .002 MIL, COLOR/brown 60 GALLON, .002 MIL thickness.</t>
  </si>
  <si>
    <t>Throw-away plastic, Extra Heavy, Common Uses-40 to 45 Gallon Capacity. 100 per case. Buff. Pitt #4830 1.1 MIL thickness</t>
  </si>
  <si>
    <t>TOWEL MULTIFOLD BROWN - 25010 NIBROC 9.25 X 9.5 - 4000/CTN CU-144</t>
  </si>
  <si>
    <t>TOWEL MULTIFOLD WHITE - 20204 ACCLAIM 9.5 9.25 - 4000/CTN CTN/4M - 7/35 CU-141</t>
  </si>
  <si>
    <t>TOWEL ROLL BROWN - 25054, CASCADES, 7-7/8 X 350` - 12R/CTN</t>
  </si>
  <si>
    <t>TOWEL S.F. BROWN - 22501 NIBROC 9.25 X 10.25 4M/CTN CU-143</t>
  </si>
  <si>
    <t>Towels, Paper, kitchen roll, 2 ply</t>
  </si>
  <si>
    <t>Towels, Paper, Ultra Value, 2 ply, 11 x 14"</t>
  </si>
  <si>
    <t>Unimed Cavicide Biodegradable Disinfectant Cleaner, 24 Ounce Bottle</t>
  </si>
  <si>
    <t>Victory Cordless Electrostatic Disinfectant Handheld Sprayer</t>
  </si>
  <si>
    <t>Victory Professional Cordless Electrostatic Disinfectant Backpack Sprayer</t>
  </si>
  <si>
    <t>Vital Oxide SOLD BY THE CASE</t>
  </si>
  <si>
    <t>WASTE BASKET BEIGE 28-1/8 QTS</t>
  </si>
  <si>
    <t>WASTE BASKET GRAY # 4114 41-1/4 QTS - RECTANGULAR 12/C</t>
  </si>
  <si>
    <t>WASTE CONTAINER SUPER KAN ROUND 44 GAL MATERIAL HANDLER EACH</t>
  </si>
  <si>
    <t>3M 8110S N95 Respirators - SMALL</t>
  </si>
  <si>
    <t xml:space="preserve">3M 8210 N95 Respirators </t>
  </si>
  <si>
    <t>Adult Cloth Mask - See Through Mouth</t>
  </si>
  <si>
    <t>Alcohol Hand Sanitizer 3.3oz Pocket Size</t>
  </si>
  <si>
    <t>Anti-Fog Protective Safety Goggles</t>
  </si>
  <si>
    <t>Athletic Equipment Sanitation Unit</t>
  </si>
  <si>
    <t>Aussie Pouch Cloth Face Mask Pack of 20, Assorted Colors</t>
  </si>
  <si>
    <t>Berrcom Non-Contact Infrared Thermometer</t>
  </si>
  <si>
    <t>Bouffant Head Covers (SMS)</t>
  </si>
  <si>
    <t>Bouffant Head Covers (Spunbounded)-"Lunch Lady Style"</t>
  </si>
  <si>
    <t>Clear-panel face mask (adult)</t>
  </si>
  <si>
    <t>Clear-panel face mask (youth)</t>
  </si>
  <si>
    <t>Cloth Mask-Adult</t>
  </si>
  <si>
    <t>Cloth Mask-Pediatric</t>
  </si>
  <si>
    <t>Custom Full Length Gaiter 19" in Length</t>
  </si>
  <si>
    <t>Custom Half Length Gaiter Neck 9" in Length</t>
  </si>
  <si>
    <t>Custom Two Layer Cloth Washable/Reusable Mask - ADULT and/or YOUTH</t>
  </si>
  <si>
    <t>Disposable Protective Gown</t>
  </si>
  <si>
    <t>Face Shield - FDA (adult)</t>
  </si>
  <si>
    <t>FDA ClearMask Surgical Mask</t>
  </si>
  <si>
    <t>Field Sanitation Service</t>
  </si>
  <si>
    <t>Frey Scientific SureWerx Direct Vent Safety Goggles, Adjustable Elastic Strap</t>
  </si>
  <si>
    <t>Gloves, Vinyl (PVC), LARGE, Powder Free</t>
  </si>
  <si>
    <t>Gloves, Vinyl (PVC), MEDIUM, Powder Free</t>
  </si>
  <si>
    <t>Gloves, Vinyl (PVC), SMALL, Powder Free</t>
  </si>
  <si>
    <t>Hand Sanitizer Gel - 55 Gallon Drum</t>
  </si>
  <si>
    <t>Hand Sanitizer Gel - 8oz bottles</t>
  </si>
  <si>
    <t>Hand Sanitizer Gel - Gallon</t>
  </si>
  <si>
    <t>Hand Sanitizer Gel - Half Gallon</t>
  </si>
  <si>
    <t>KN-95 - 95% Filtration Soft Mask</t>
  </si>
  <si>
    <t>Level 3 Isolation Gown</t>
  </si>
  <si>
    <t>Level 4 Isolation Gown</t>
  </si>
  <si>
    <t>Makrite 9500 N95 Mask</t>
  </si>
  <si>
    <t>Makrite 9500 N95 Mask--SMALL</t>
  </si>
  <si>
    <t>Nitrile Powder Free Exam Gloves</t>
  </si>
  <si>
    <t>Pediatric Cloth Mask - See Through Mouth</t>
  </si>
  <si>
    <t>Pediatric Face Shield - FDA (pediatric)</t>
  </si>
  <si>
    <t>Primo Care Disposable 3 Ply Face Masks, 99% PFE, Box of 50</t>
  </si>
  <si>
    <t>Primo Disposable 3 Ply Face Masks</t>
  </si>
  <si>
    <t>Primo KN95 Protective Face Mask, Box of 20</t>
  </si>
  <si>
    <t>Primo Medical Face Shield, Pack of 10</t>
  </si>
  <si>
    <t>Primo Reusable Anti-microbial Face Mask, Black, Adult, Pack of 5</t>
  </si>
  <si>
    <t>Primo Wellness Kit</t>
  </si>
  <si>
    <t>PrimoCare Isolated Medical Protective Suit - Level 3, Each</t>
  </si>
  <si>
    <t>Reusable, Anti-microbial Face Mask, Black, Childrens, Pack of 5</t>
  </si>
  <si>
    <t>Reusable, Anti-microbial Face Mask, Navy Blue, Adult, Pack of 5</t>
  </si>
  <si>
    <t>Reusable, Anti-microbial Face Mask, Navy Blue, Childrens, Pack of 5</t>
  </si>
  <si>
    <t>Reusable, Anti-microbial Face Mask, Red, Adult, Pack of 5</t>
  </si>
  <si>
    <t>Reusable, Anti-microbial Face Mask, Red, Childrens, Pack of 5</t>
  </si>
  <si>
    <t>Sanitizer Liquid - 55 Gallon Drum</t>
  </si>
  <si>
    <t>Sanitizer Liquid - Gallon</t>
  </si>
  <si>
    <t>Sanitizer Liquid - Half Gallon</t>
  </si>
  <si>
    <t>Set of 5 Youth Masks</t>
  </si>
  <si>
    <t>SMS Anti-Slip Foot Covers</t>
  </si>
  <si>
    <t>SureWerx Economy Indirect Vent Chemical Splash Safety Goggle</t>
  </si>
  <si>
    <t>Surgical Masks - Level 1 - Adult</t>
  </si>
  <si>
    <t>Surgical Masks - Pediatric</t>
  </si>
  <si>
    <t>Vinyl Gloves</t>
  </si>
  <si>
    <t>Youth-size 3-ply mask</t>
  </si>
  <si>
    <t>Youth-size cloth face mask</t>
  </si>
  <si>
    <t>AeraMax Pro 2 Air Purifier</t>
  </si>
  <si>
    <t>AeraMax Pro 4 Air Purifier</t>
  </si>
  <si>
    <t>AeraMax PRO 4 Air Purifier - Stainless</t>
  </si>
  <si>
    <t>AeraMax PRO AM 2 Air Purifier</t>
  </si>
  <si>
    <t>BLS12K Surface and Air Purifier</t>
  </si>
  <si>
    <t>Cello 1000W Surface &amp; Air Sanitation Cart</t>
  </si>
  <si>
    <t>Cello 300W Surface &amp; Air Sanitation Cart</t>
  </si>
  <si>
    <t>Envion Ionic Pro Air Purifier</t>
  </si>
  <si>
    <t>Envion Ionic Pro Compact Air Purifier, Black</t>
  </si>
  <si>
    <t>Field Controls LLC, Portable UVC Purification System</t>
  </si>
  <si>
    <t>Full building envelope assessment</t>
  </si>
  <si>
    <t>Holmes High-Efficiency Desktop Air Purifier, 14-11/16 x 11-3/8 x 7-1/4 Inches, White/Blue</t>
  </si>
  <si>
    <t>Holmes High-Efficienty Desktop Air Purifier</t>
  </si>
  <si>
    <t xml:space="preserve">Honeywell Enviracaire Air Purifier </t>
  </si>
  <si>
    <t>Honeywell Enviracaire Air Purifier, Covers 475 Square Feet, 18 X 18 X 19-9/16 Inches, White</t>
  </si>
  <si>
    <t>Honeywell Febreze Air Puifier HEPA Filter</t>
  </si>
  <si>
    <t>HVAC Hygiene Assessment</t>
  </si>
  <si>
    <t>Indoor Air Quality Assessment</t>
  </si>
  <si>
    <t>iWave-C</t>
  </si>
  <si>
    <t>iWave-M</t>
  </si>
  <si>
    <t xml:space="preserve">iWave-R </t>
  </si>
  <si>
    <t>MERV 13 - 10x10x1</t>
  </si>
  <si>
    <t>MERV 13 - 10x10x2</t>
  </si>
  <si>
    <t>MERV 13 - 10x24x1</t>
  </si>
  <si>
    <t>MERV 13 - 10x25x1</t>
  </si>
  <si>
    <t>MERV 13 - 10x30x1</t>
  </si>
  <si>
    <t>MERV 13 - 12x12x1</t>
  </si>
  <si>
    <t>MERV 13 - 12x16x1</t>
  </si>
  <si>
    <t>MERV 13 - 12x18x1</t>
  </si>
  <si>
    <t>MERV 13 - 12x20x1</t>
  </si>
  <si>
    <t>MERV 13 - 12x20x2</t>
  </si>
  <si>
    <t>MERV 13 - 12x24x1</t>
  </si>
  <si>
    <t>MERV 13 - 12x24x2</t>
  </si>
  <si>
    <t>MERV 13 - 12x25x1</t>
  </si>
  <si>
    <t>MERV 13 - 12x30x1</t>
  </si>
  <si>
    <t>MERV 13 - 14x14x2</t>
  </si>
  <si>
    <t>MERV 13 - 14x20x1</t>
  </si>
  <si>
    <t>MERV 13 - 14x20x2</t>
  </si>
  <si>
    <t>MERV 13 - 14x24x1</t>
  </si>
  <si>
    <t>MERV 13 - 14x24x2</t>
  </si>
  <si>
    <t>MERV 13 - 14x25x1</t>
  </si>
  <si>
    <t>MERV 13 - 14x25x2</t>
  </si>
  <si>
    <t>MERV 13 - 14x30x1</t>
  </si>
  <si>
    <t>MERV 13 - 15x20x1</t>
  </si>
  <si>
    <t>MERV 13 - 15x20x2</t>
  </si>
  <si>
    <t>MERV 13 - 15x25x1</t>
  </si>
  <si>
    <t>MERV 13 - 15x30x1</t>
  </si>
  <si>
    <t>MERV 13 - 16x16x1</t>
  </si>
  <si>
    <t>MERV 13 - 16x16x2</t>
  </si>
  <si>
    <t>MERV 13 - 16x20x1</t>
  </si>
  <si>
    <t>MERV 13 - 16x20x2</t>
  </si>
  <si>
    <t>MERV 13 - 16x22x1</t>
  </si>
  <si>
    <t>MERV 13 - 16x24x1</t>
  </si>
  <si>
    <t>MERV 13 - 16x24x2</t>
  </si>
  <si>
    <t>MERV 13 - 16x25x1</t>
  </si>
  <si>
    <t>MERV 13 - 16x25x2</t>
  </si>
  <si>
    <t>MERV 13 - 16x30x2</t>
  </si>
  <si>
    <t>MERV 13 - 18x18x1</t>
  </si>
  <si>
    <t>MERV 13 - 18x18x2</t>
  </si>
  <si>
    <t>MERV 13 - 18x20x1</t>
  </si>
  <si>
    <t>MERV 13 - 18x20x2</t>
  </si>
  <si>
    <t>MERV 13 - 18x22x1</t>
  </si>
  <si>
    <t>MERV 13 - 18x22x2</t>
  </si>
  <si>
    <t>MERV 13 - 18x24x1</t>
  </si>
  <si>
    <t>MERV 13 - 18x24x2</t>
  </si>
  <si>
    <t>MERV 13 - 18x25x1</t>
  </si>
  <si>
    <t>MERV 13 - 18x25x2</t>
  </si>
  <si>
    <t>MERV 13 - 19x27x1</t>
  </si>
  <si>
    <t>MERV 13 - 20x20x1</t>
  </si>
  <si>
    <t>MERV 13 - 20x20x2</t>
  </si>
  <si>
    <t>MERV 13 - 20x24x1</t>
  </si>
  <si>
    <t>MERV 13 - 20x24x2</t>
  </si>
  <si>
    <t>MERV 13 - 20x25x1</t>
  </si>
  <si>
    <t>MERV 13 - 20x25x2</t>
  </si>
  <si>
    <t>MERV 13 - 20x30x1</t>
  </si>
  <si>
    <t>MERV 13 - 20x30x2</t>
  </si>
  <si>
    <t>MERV 13 - 22x22x1</t>
  </si>
  <si>
    <t>MERV 13 - 24x24x1</t>
  </si>
  <si>
    <t>MERV 13 - 24x24x2</t>
  </si>
  <si>
    <t>MERV 13 - 24x30x1</t>
  </si>
  <si>
    <t>MERV 13 - 25x25x1</t>
  </si>
  <si>
    <t>MERV 13 - 25x25x2</t>
  </si>
  <si>
    <t>MERV 13 - 8x16x1</t>
  </si>
  <si>
    <t>MERV 13 - 8x30x1</t>
  </si>
  <si>
    <t>Roof inspection services</t>
  </si>
  <si>
    <t>VidaShield UV24 Overhead Air Purification System - Fluorescent or LED Tubes</t>
  </si>
  <si>
    <t>VidaShield UV24 Overhead Air Purification System - LED Panel</t>
  </si>
  <si>
    <t>VidaShield UV24 Overhead Air Purification System without Down Light</t>
  </si>
  <si>
    <t>"Navigating the Changing K-12 Learning Environment" with Trane</t>
  </si>
  <si>
    <t>"SHESC Volume Purchasing Webinar - COVID-19 Prevention"</t>
  </si>
  <si>
    <t>School Specialty COVID-19 Resources Blog</t>
  </si>
  <si>
    <t>Training and PD for custodial staff on sanitization, proper PPE use, and mitigating the spread of disease</t>
  </si>
  <si>
    <t>4-Way Sneeze Guard</t>
  </si>
  <si>
    <t>6-Person Tabletop SerarationScreen, 56"L x 32"W x 24"H</t>
  </si>
  <si>
    <t>Childcraft Student Reading Carrel with 24 Inch Legs, 24 x 30 x 37 Inches</t>
  </si>
  <si>
    <t>Children's Factory Big Screen Playpanel, Woodland, Set of 5</t>
  </si>
  <si>
    <t>Datum Workspace Shield, 18 H x 20 W Inches, Clear</t>
  </si>
  <si>
    <t>Datum Workspace Shield, 18 x 24 Inches, Clear</t>
  </si>
  <si>
    <t>Datum Workspace Shield, 18 x 30 Inches, Clear</t>
  </si>
  <si>
    <t>Datum Workspace Shield, 18 x 36 Inches, Clear</t>
  </si>
  <si>
    <t>Datum Workspace Shield, 21 x 20 Inches, Clear</t>
  </si>
  <si>
    <t>Datum Workspace Shield, 21 x 24 Inches, Clear</t>
  </si>
  <si>
    <t>Datum Workspace Shield, 21 x 30 Inches, Clear</t>
  </si>
  <si>
    <t>Datum Workspace Shield, 21 x 36 Inches, Clear</t>
  </si>
  <si>
    <t>Datum Workspace Shield, 24 x 20 Inches, Clear</t>
  </si>
  <si>
    <t>Datum Workspace Shield, 24 x 24 Inches, Clear</t>
  </si>
  <si>
    <t>Datum Workspace Shield, 24 x 30 Inches, Clear</t>
  </si>
  <si>
    <t>Datum Workspace Shield, 24 x 36 Inches, Clear</t>
  </si>
  <si>
    <t>Deflecto Bent Edge School Desk Barrier, 22 W x 16 D x 24 H Inches, Pack of 4</t>
  </si>
  <si>
    <t>Deflecto Countertop Safety Barrier, 27 X 24 In, 1/8 In Thick Polycarbonate With Pass Thru, Clear, Pack of 2</t>
  </si>
  <si>
    <t>Deflect-O Freestanding Sneeze Guard, 23"H x 31"W, Clear Polycarbonate, 2/carton)</t>
  </si>
  <si>
    <t>Deflecto Hanging Safety Dividers, 24 x 36 x 3/16 Inches, Thick Acrylic With 2 Holes, Pack of 2</t>
  </si>
  <si>
    <t>Deflect-O Mounting Safety Barriers, 23-3/4 x 31-3/4 x 1/8 Inches, Polycarbonate with Side Pass Thru, Pack of 2</t>
  </si>
  <si>
    <t xml:space="preserve">Deflecto School Desk Barrier </t>
  </si>
  <si>
    <t>Flipside Corrugated Plastic Study Carrel, 12 x 48 Inches, Assorted Colors, Pack of 24</t>
  </si>
  <si>
    <t>Flipside Premium Round Plastic Study Carrel, 14 x 48 Inches, Blue</t>
  </si>
  <si>
    <t>Global Industries Wellness Screen, Clamp Mount for Tops Up To 1-1/2 Inch Thick, 48 x 36 x 3 Inches</t>
  </si>
  <si>
    <t>Global Industries Wellness Screen, Freestanding, 48 x 36 x 12 Inches, Various Options</t>
  </si>
  <si>
    <t>Global Industries Wellness Screen, Surface Mount, 48 x 36 x 5 Inches</t>
  </si>
  <si>
    <t>Global Industries Wellness Screen, Under Mount, 48 x 36 x 2 Inches</t>
  </si>
  <si>
    <t xml:space="preserve">Hanging Safety Divider </t>
  </si>
  <si>
    <t>Lorell Social Distancing Barrier with Cutout, 30 x 36 Inches, Acrylic, Clear</t>
  </si>
  <si>
    <t xml:space="preserve">SafeDividers Upper Protect, Half Coverage Free Standing PVC Divider - 6'H x 4'W </t>
  </si>
  <si>
    <t>Screenflex 11-Panel FREEstanding Portable Room Dviders, 6'H x 20'5"L, Grey</t>
  </si>
  <si>
    <t>Screenflex Clear Room Dividers</t>
  </si>
  <si>
    <t>Screenflex Portable Partitions Inc Healthflex Partition 3 Panel, Specify Panel Color, 5 Feet 9 Inches X 5 Feet 9 Inches</t>
  </si>
  <si>
    <t>Screenflex Portable Partitions Inc Healthflex Partition 5 Panel, Specify Panel Color, 5 Feet 9 Inches X 9 Feet 5 Inches</t>
  </si>
  <si>
    <t>Sneeze Guard</t>
  </si>
  <si>
    <t>Sneeze Guard Desk Divider</t>
  </si>
  <si>
    <t>VARI Vari Acrylic Shield 30, Clear</t>
  </si>
  <si>
    <t xml:space="preserve">Accessory - Desktop stand, fixed
</t>
  </si>
  <si>
    <t>Accessory - Floor stand for body temperature scanner, telescopic adjustable</t>
  </si>
  <si>
    <t xml:space="preserve">Accessory - Wall Mount
</t>
  </si>
  <si>
    <t xml:space="preserve">Alicn No Touch Infrared Thermometer </t>
  </si>
  <si>
    <t>Antibacterial Foaming Hand Soap - Gallon</t>
  </si>
  <si>
    <t>Antibacterial Gold Hand Soap - Gallon</t>
  </si>
  <si>
    <t>Body Temperature Scanner w touchscreen</t>
  </si>
  <si>
    <t>BORAXO POWDERED HAND SOAP 5# BOX 10/CTN</t>
  </si>
  <si>
    <t>Brand New World Long Walking Rope, 146 Inches</t>
  </si>
  <si>
    <t>Copernicus Manipulative Cleaning Tub Kit, 6 x 12-1/2 x 15-3/4 Inches</t>
  </si>
  <si>
    <t>Copernicus Single Student Hand Sanitizer Station, Base Cart, 17 x 24 x 51 Inches</t>
  </si>
  <si>
    <t>Dial FIT Antimicrobial Soap Refill, TouchFree, Peach, 40.6 Ounces, Carton of 3</t>
  </si>
  <si>
    <t>DIal Fit Antimicrobial Soap, refill. Touchfree</t>
  </si>
  <si>
    <t xml:space="preserve">Dial Fit Hand Sanitizer Foam </t>
  </si>
  <si>
    <t>Dial FIT Hand Sanitizer Foam, Manual, 40.6 Ounces, Carton of 3</t>
  </si>
  <si>
    <t>DIGCare Floor Standing, Touchless Hand Sanitizer Dispenser</t>
  </si>
  <si>
    <t>Elkay Soapwell Mobile Hands-Free Wash Station, 24 x 24 x 56 Inches, Stainless Steel</t>
  </si>
  <si>
    <t>Foaming Hand Sanitizer</t>
  </si>
  <si>
    <t>Gel Hand Sanitizer (1 gallon containers)</t>
  </si>
  <si>
    <t>Gel Hand Sanitizer (1/2 gallon containers)</t>
  </si>
  <si>
    <t>GOJO PURELL ES6 Touch-free Hand Soap Dispenser -- Dispenser, f/1200 ml Healthy Soap, Push-Style, White</t>
  </si>
  <si>
    <t>Hand sanitizer stand, metal</t>
  </si>
  <si>
    <t>HAND SOAP ANTIBACTERIAL CLEAR SKIN CLEANSER POUR GAL 4/1 GAL</t>
  </si>
  <si>
    <t xml:space="preserve">Healthy Habits Wall Stickers </t>
  </si>
  <si>
    <t>Justrite Mfg Co LLC Social Distancing Mat, 3 x 5 Feet</t>
  </si>
  <si>
    <t>Kutol Instant Gel Hand Sanitizer, 64 Ounce Pumps, Clear, Pack of 4</t>
  </si>
  <si>
    <t>LAVA PUMICE BAR SOAP 48/4 OZ</t>
  </si>
  <si>
    <t xml:space="preserve">Learning Rescoures Social Distance Discs </t>
  </si>
  <si>
    <t>Learning Resources Social Distance Discs, Set of 30</t>
  </si>
  <si>
    <t>Learning ZoneXpress Hand Washing ABC Poster, 8-1/2 x 24 Inches</t>
  </si>
  <si>
    <t>Liquid Hand Sanitizer (1 gallon containers)</t>
  </si>
  <si>
    <t>M&amp;A Matting Please Practice Social Distancing Mat, 3 x 5 Feet</t>
  </si>
  <si>
    <t>Personal-size hand sanitizer squeeze dispenser bottle, empty, 10 oz.</t>
  </si>
  <si>
    <t>Personal-size hand sanitizer squeeze dispenser bottle, empty, 2 oz.</t>
  </si>
  <si>
    <t>Pull-Buoy Basic Hoops, 24 Inches, Set of 12</t>
  </si>
  <si>
    <t>PUMP FOR 1 GALLON CONTAINER 10-3/4` TUBE 1 OZ. PER STROKE USE WITH CU-161, ANTISEPTIC HAND SOAP</t>
  </si>
  <si>
    <t>Rubbermaid Commercial E2 Antibacterial Foam Soap Dispenser Refills</t>
  </si>
  <si>
    <t>Rubbermaid Commercial E2 Antibacterial Foam Soap Dispenser Refills, Pack of 4</t>
  </si>
  <si>
    <t>Sani Antibacterial Hand Wipes</t>
  </si>
  <si>
    <t xml:space="preserve">Sanitizer Plus Hand Gel with Pump </t>
  </si>
  <si>
    <t>School Smart Take Home Envelope, 10 x 13 Inches, Goldenrod, Pack of 100</t>
  </si>
  <si>
    <t>Securitech Hands Free Door Opener, Powder Coated Black, Right Hinge</t>
  </si>
  <si>
    <t>Social Distancing Carpet Stickers, 48 x 4 Inch Directional Arrows, Red, Pack of 5</t>
  </si>
  <si>
    <t>Social Distancing Carpet Stickers, Stand Here, 10 Inch Diameter Circle, English and Spanish, Pack of 5</t>
  </si>
  <si>
    <t>Social Distancing Floor Sticker, Stand Here, 10 x 10" Circle - English and Spanish, Pack of 5</t>
  </si>
  <si>
    <t>TISSUE FACIAL 2-PLY - 47112 NIBROC 100/BOX - 30BOX/CTN</t>
  </si>
  <si>
    <t>Touch Free Sanitizer Dispenser w/Stand and Drip Tray</t>
  </si>
  <si>
    <t>Touch Free Sanitizer Wall Mount Dispenser w/Drip Tray</t>
  </si>
  <si>
    <t>Touchless Forehead Infrared Thermometer</t>
  </si>
  <si>
    <t>Wall Moutned Hand Sanitizer</t>
  </si>
  <si>
    <t>ZKTeco SF1005-V+ Body-Temperature Detecting Facial Recognition Reader</t>
  </si>
  <si>
    <t>ZKTeco SF1008+ Body-Temperature Detecting Facial Recognition Reader</t>
  </si>
  <si>
    <t>Body Temperature Detection Network Camera</t>
  </si>
  <si>
    <t>Infrared Calibrator for Temperature Accuracy</t>
  </si>
  <si>
    <t>Realy Tech COVID-19 Rapid Test Kit</t>
  </si>
  <si>
    <t>Acer TravelMate P6 14" Core i5-8250U 8GB RAM 256GB Windows 10 Pro</t>
  </si>
  <si>
    <t>Adobe Licensing</t>
  </si>
  <si>
    <t>Amazon Fire 7 - 9th generation - tablet - Fire OS 6.3 - 16 GB - 7" - with A</t>
  </si>
  <si>
    <t>Apple 10.2-inch iPad Wi-Fi - 8th generation - tablet - 32 GB - 10.2"</t>
  </si>
  <si>
    <t>Apple 10.2-inch iPad Wi-Fi + Cellular - 7th generation - tablet - 128 GB -</t>
  </si>
  <si>
    <t>Apple iPad mini 5 Wi-Fi + Cellular - 5th generation - tablet - 256 GB - 7.9</t>
  </si>
  <si>
    <t>Apple MacBook Pro with Touch Bar - 13.3" - Core i5 - 8 GB RAM - 256 GB SSD</t>
  </si>
  <si>
    <t>ASUS Chromebook 12 C223NA-DH02 - 11.6" - Celeron N3350 - 4 GB RAM - 32 GB e</t>
  </si>
  <si>
    <t>Bluefin BrightSign Built-In 21.5" Touch PoE Finished - 21.5" LCD flat panel</t>
  </si>
  <si>
    <t>BlueParrott C400-XT - headset</t>
  </si>
  <si>
    <t>Califone CA-2-30 Lightweight On-Ear Stereo Headphones with Resealable Storage Bag and Case, 3.5mm Plug, Beige, Pack of 30</t>
  </si>
  <si>
    <t>Califone Hush Buddy HS-PA Earmuff Hearing Protector, Over-Ear, Panda, Each</t>
  </si>
  <si>
    <t>Creative Pebble - speakers - for PC</t>
  </si>
  <si>
    <t>Deledao real-time AI-driven web filter - 1 year license - &lt;200 students</t>
  </si>
  <si>
    <t>Deledao real-time AI-driven web filter - 1 year license - 1000-4999 students</t>
  </si>
  <si>
    <t>Deledao real-time AI-driven web filter - 1 year license - 200-499 students</t>
  </si>
  <si>
    <t>Deledao real-time AI-driven web filter - 1 year license - 500-999 students</t>
  </si>
  <si>
    <t>Deledao real-time student wellness module - 1 year license</t>
  </si>
  <si>
    <t>Dell Chromebook 3100 - 11.6" - Celeron N4020 - 4 GB RAM - 16 GB eMMC</t>
  </si>
  <si>
    <t>Dell E2420H 24" 1920 x 1080 IPS LED-Backlit LCD Monitor</t>
  </si>
  <si>
    <t>Dell Latitude 3190 2-in-1 - 11.6" - Celeron N4120 - 4 GB RAM - 128 GB SSD</t>
  </si>
  <si>
    <t>Dell Latitude 3190 2-in-1 - 11.6" - Celeron N4120 - 4 GB RAM - 64 GB eMMC</t>
  </si>
  <si>
    <t>Dell Latitude 3190 2-in-1 - 11.6" - Pentium Silver N5030 - 4 GB RAM - 128 G</t>
  </si>
  <si>
    <t>Dell Latitude 5410 - 14" - Core i5 10210U - 8 GB RAM - 256 GB SSD</t>
  </si>
  <si>
    <t>Dell P2419H - LED monitor - Full HD (1080p) - 24"</t>
  </si>
  <si>
    <t>EDGE 32GB DiskGO C2 USB Flash Drive</t>
  </si>
  <si>
    <t>ELMO MX-P2 4K 16x Digital Zoom Visual Presenter</t>
  </si>
  <si>
    <t>Elmo PX-10E 2K Full HD Document Camera with 288x Zoom</t>
  </si>
  <si>
    <t>ELMO PX-30E 4K UHD Document Camera</t>
  </si>
  <si>
    <t>Elmo STEM-CAM MA-1 - document camera</t>
  </si>
  <si>
    <t>Elmo TT-12F - document camera</t>
  </si>
  <si>
    <t>Elmo TT-12W STEM-CAM - document camera</t>
  </si>
  <si>
    <t>EPOS I SENNHEISER ADAPT Presence Grey UC - headset</t>
  </si>
  <si>
    <t>Go Guardian (filtering for Chromebooks)</t>
  </si>
  <si>
    <t>HP Chromebook 14A G5 - 14" - A4 9120C - 4 GB RAM - 16 GB eMMC - US</t>
  </si>
  <si>
    <t>HP Chromebook 14A G5 - 14" - A4 9120C - 4 GB RAM - 32 GB eMMC - US</t>
  </si>
  <si>
    <t>HP Color LaserJet Pro M454dn - printer - color - laser</t>
  </si>
  <si>
    <t>HP Color LaserJet Pro M454dw - Color - Laser - Printer</t>
  </si>
  <si>
    <t>HP EliteBook 840 G7 14" Core i5-10210U 16GB RAM 512GB Win 10 Pro</t>
  </si>
  <si>
    <t>HP EliteBook 840 G7 14" Core i5-10210U 8GB RAM 256GB Win 10 Pro</t>
  </si>
  <si>
    <t>HP EliteBook 840 G7 14" Core i5-10310U 8GB RAM 256GB Win 10 Pro</t>
  </si>
  <si>
    <t>HP EliteBook 840 G7 14" Core i7-10510U 16GB RAM 512GB Win 10 Pro</t>
  </si>
  <si>
    <t>HP EliteBook 840 G7 14" Core i7-10510U 8GB RAM 256GB Win 10 Pro</t>
  </si>
  <si>
    <t>HP EliteBook 840 G7 14" Core i7-10610U 16GB RAM 512GB Win 10 Pro</t>
  </si>
  <si>
    <t>HP EliteBook 840 G7 14" Core i7-10610U 32GB RAM 512GB Win 10 Pro</t>
  </si>
  <si>
    <t>HP EliteBook 850 G7 15.6" Core i5-10210U 8GB RAM 256GB Win 10 Pro</t>
  </si>
  <si>
    <t>HP EliteBook 850 G7 15.6" Core i7-10510U 16GB RAM 512GB Win 10 Pro</t>
  </si>
  <si>
    <t>HP LaserJet Pro M404dn - Monochrome - Laser - Printer</t>
  </si>
  <si>
    <t>HP LaserJet Pro M404n - Monochrome - Laser - Printer</t>
  </si>
  <si>
    <t>HP ProBook 450 G7 - 15.6" - Core i5 10210U - 8 GB RAM - 256 GB SSD - US</t>
  </si>
  <si>
    <t>HP SB EliteBook 840 G6 14" Core i5-8365U 8GB RAM 256GB SSD Win 10 Pro</t>
  </si>
  <si>
    <t>HPE Aruba Instant ON AP11D (US) - wireless access point</t>
  </si>
  <si>
    <t>Jabra Evolve 20 MS stereo - headsetJabra Evolve 20 MS stereo - headset (wired)</t>
  </si>
  <si>
    <t>Kensington USB Hi-Fi Headphones with Mic - headset (wired)</t>
  </si>
  <si>
    <t>Kingston DataTraveler 100 G3 32 GB USB 3.0</t>
  </si>
  <si>
    <t>Lenovo ThinkPad E15 - 15.6" - Core i5 10210U - 8 GB RAM - 256 GB SSD - US</t>
  </si>
  <si>
    <t>Lenovo ThinkVision T24i-20 - LED monitor - Full HD (1080p) - 23.8"</t>
  </si>
  <si>
    <t>Lexmark C3224dw - printer - color - laser</t>
  </si>
  <si>
    <t>Logitech C270 HD Webcam for EDU - web camera</t>
  </si>
  <si>
    <t>Logitech C310 HD Web Camera</t>
  </si>
  <si>
    <t>Logitech C615 HD Web Camera</t>
  </si>
  <si>
    <t>Logitech C920 HD Pro Web Camera</t>
  </si>
  <si>
    <t>Logitech H570e On Ear Headset (wired)</t>
  </si>
  <si>
    <t>Logitech H600 On Ear Headset (wireless)</t>
  </si>
  <si>
    <t>Logitech HD Pro Webcam C922 - web camera</t>
  </si>
  <si>
    <t>Logitech HD Webcam C930e</t>
  </si>
  <si>
    <t>Logitech M325 USB Wireless Mouse</t>
  </si>
  <si>
    <t>Logitech M510 USB Wireless Mouse</t>
  </si>
  <si>
    <t>Logitech MK270 Wireless Combo - keyboard and mouse set - English</t>
  </si>
  <si>
    <t>Logitech MK540 Advanced - keyboard and mouse set</t>
  </si>
  <si>
    <t>Logitech MK550 Wireless Keyboard &amp; Mouse Set</t>
  </si>
  <si>
    <t>Logitech MK850 Performance - keyboard and mouse set</t>
  </si>
  <si>
    <t>Logitech S120 PC Speakers</t>
  </si>
  <si>
    <t>Logitech USB Headset H390 - headset (wired)</t>
  </si>
  <si>
    <t>Logitech Wireless Combo MK520 - keyboard and mouse set - US</t>
  </si>
  <si>
    <t>Logitech Z200 2.0-Channel Speaker System for PC</t>
  </si>
  <si>
    <t>Logitech Zone Wireless Bluetooth Headset for Microsoft Teams - headset</t>
  </si>
  <si>
    <t>Microsoft LifeCam HD-3000 - web camera</t>
  </si>
  <si>
    <t>Microsoft Office Licensing</t>
  </si>
  <si>
    <t>Microsoft Surface Book 3 - 15" - Core i7 1065G7 - 32 GB RAM - 1 TB SSD - En</t>
  </si>
  <si>
    <t>Microsoft Surface Pro 7 - 12.3" - Core i5 1035G4 - 8 GB RAM - 256 GB SSD</t>
  </si>
  <si>
    <t>Microsoft Wireless Mobile Mouse 1850 for Business - mouse - 2.4 GHz - black</t>
  </si>
  <si>
    <t>Microsoft Wireless Mobile Mouse 4000 for Business - mouse - 2.4 GHz</t>
  </si>
  <si>
    <t>NEC MC372X 3700-Lumen XGA Classroom Projector</t>
  </si>
  <si>
    <t>NETGEAR AC2000 4x4 Dual Band Wireless Access Point - 2Gbps (WAC124)</t>
  </si>
  <si>
    <t>NETGEAR AirCard 797 - mobile hotspot - 4G LTE</t>
  </si>
  <si>
    <t>Poly - Plantronics Voyager Focus UC B825-M - headset</t>
  </si>
  <si>
    <t>Promethean ActivPanel Nickel 65" 4K TFT LCD Interactive Display</t>
  </si>
  <si>
    <t>Promethean ACTIVpanel Titanium Pro 65+" 4K 65" LED display - 4K</t>
  </si>
  <si>
    <t>Promethean ACTIVpanel Titanium Pro 75" 4K 75" LED display - 4K</t>
  </si>
  <si>
    <t>Promethean ACTIVpanel Titanium Pro 86" 4K 86" LED display - 4K</t>
  </si>
  <si>
    <t>Samsung 24" 16:9 IPS Panel Display</t>
  </si>
  <si>
    <t>Samsung Chromebook 4 - 11.6" - Celeron N4000 - 6 GB RAM - 64 GB eMMC</t>
  </si>
  <si>
    <t>Samsung Chromebook 4 - 11.6" - Celeron N4020 - 4 GB RAM - 64 GB eMMC</t>
  </si>
  <si>
    <t>Samsung Galaxy Tab A (2019) tablet Android 9.0 (Pie) 32 GB 8" LIMITED KNOX</t>
  </si>
  <si>
    <t>SanDisk Ultra - USB flash drive - 32 GB</t>
  </si>
  <si>
    <t>SanDisk Ultra - USB flash drive - 64 GB</t>
  </si>
  <si>
    <t>SMART 7086R 4K UHD 16:9 Interactive Display with iQ</t>
  </si>
  <si>
    <t>SMART Board 6075 Pro interactive display with iQ 75" LED display - 4K</t>
  </si>
  <si>
    <t>SMART Board MX065-V2 Pro interactive display with iQ SBID-MX265-V2-PW MX Se</t>
  </si>
  <si>
    <t>SMART Board MX086-V2 Pro interactive display with iQ SBID-MX286-V2-PW MX Se</t>
  </si>
  <si>
    <t>Swank Streaming</t>
  </si>
  <si>
    <t>Teq SMART 7075R 75" Interactive Display with iQ and Learning Suite</t>
  </si>
  <si>
    <t>T-Mobile Franklin T9 Mobile Hotspot</t>
  </si>
  <si>
    <t>Trend Micro</t>
  </si>
  <si>
    <t>Verbatim Wireless Multimedia Keyboard and 6-Button Mouse Combo - keyboard a</t>
  </si>
  <si>
    <t>ViewSonic ViewBoard IFP5550-M1 Interactive Flat Panel MDM Bundle 1 55" Clas</t>
  </si>
  <si>
    <t>ViewSonic VX2452MH 24" LED-backlit LCD - Black</t>
  </si>
  <si>
    <t>Xerox B210 31 ppm Dual-Sided Black and White Laser Printer</t>
  </si>
  <si>
    <t>Each Carton</t>
  </si>
  <si>
    <t>Each Case</t>
  </si>
  <si>
    <t>Ounce Bottle</t>
  </si>
  <si>
    <t>Each Container</t>
  </si>
  <si>
    <t>5 - 25.0000 Each Carton</t>
  </si>
  <si>
    <t>1 - 50.0000 Count Carton</t>
  </si>
  <si>
    <t>1 - 100.0000 Count Carton</t>
  </si>
  <si>
    <t>10 - 10.0000 Count Carton</t>
  </si>
  <si>
    <t>1 - 6.0000 Gallon Carton</t>
  </si>
  <si>
    <t>1 - 3.0000 Count Case</t>
  </si>
  <si>
    <t>1 - 4.0000 Ounce Carton</t>
  </si>
  <si>
    <t>Each Pack</t>
  </si>
  <si>
    <t>Quart Carton</t>
  </si>
  <si>
    <t>Each</t>
  </si>
  <si>
    <t>Gallon Bottle</t>
  </si>
  <si>
    <t>Gallon Container</t>
  </si>
  <si>
    <t>Quart Container</t>
  </si>
  <si>
    <t>One Spray Bottle</t>
  </si>
  <si>
    <t>12/case</t>
  </si>
  <si>
    <t>1 Machine</t>
  </si>
  <si>
    <t>1 - 4.0000 Count Carton</t>
  </si>
  <si>
    <t>1 - 12.0000 Ounce Carton</t>
  </si>
  <si>
    <t>1 - case</t>
  </si>
  <si>
    <t>4 bags</t>
  </si>
  <si>
    <t>2 buckets</t>
  </si>
  <si>
    <t>40 soft packs</t>
  </si>
  <si>
    <t>24 canisters</t>
  </si>
  <si>
    <t>1 - 4.0000 Gallon Carton</t>
  </si>
  <si>
    <t>1 - 5-gallon bucket</t>
  </si>
  <si>
    <t>1 - 2.0000 Gallon Carton</t>
  </si>
  <si>
    <t>Bundle</t>
  </si>
  <si>
    <t>Each Purchase</t>
  </si>
  <si>
    <t>2.5 Gallon Carton</t>
  </si>
  <si>
    <t>Count Carton</t>
  </si>
  <si>
    <t>(4) 1 Gallon Containers</t>
  </si>
  <si>
    <t>1 case</t>
  </si>
  <si>
    <t>Each Box</t>
  </si>
  <si>
    <t>5 gallon</t>
  </si>
  <si>
    <t>Pack of 4</t>
  </si>
  <si>
    <t>Each Bottle</t>
  </si>
  <si>
    <t>1 - 30.0000 Each Case</t>
  </si>
  <si>
    <t>1 - 30.0000 Count Carton</t>
  </si>
  <si>
    <t>4x1gal</t>
  </si>
  <si>
    <t>20/pack</t>
  </si>
  <si>
    <t>25/pack</t>
  </si>
  <si>
    <t>70/case</t>
  </si>
  <si>
    <t>5/pack</t>
  </si>
  <si>
    <t>Per Unit. Price Not To Exceed</t>
  </si>
  <si>
    <t>Pack of 20</t>
  </si>
  <si>
    <t>100/pack</t>
  </si>
  <si>
    <t>Pack of 10</t>
  </si>
  <si>
    <t>24/pack</t>
  </si>
  <si>
    <t>Per Sq Foot</t>
  </si>
  <si>
    <t>One set of goggles</t>
  </si>
  <si>
    <t>10 - 100.0000 Count Carton</t>
  </si>
  <si>
    <t>Drum</t>
  </si>
  <si>
    <t>36/case</t>
  </si>
  <si>
    <t>4/case</t>
  </si>
  <si>
    <t>8/case</t>
  </si>
  <si>
    <t>10/pack</t>
  </si>
  <si>
    <t>1000/case</t>
  </si>
  <si>
    <t>Box of 50</t>
  </si>
  <si>
    <t>Pack of 50</t>
  </si>
  <si>
    <t>Box of 20</t>
  </si>
  <si>
    <t>Pack of 5</t>
  </si>
  <si>
    <t>One Kit</t>
  </si>
  <si>
    <t>One Suit</t>
  </si>
  <si>
    <t>50pair/ pack</t>
  </si>
  <si>
    <t>50/pack</t>
  </si>
  <si>
    <t>1 - box</t>
  </si>
  <si>
    <t>1 System</t>
  </si>
  <si>
    <t>1 Each</t>
  </si>
  <si>
    <t>Day</t>
  </si>
  <si>
    <t xml:space="preserve">I Filter </t>
  </si>
  <si>
    <t>1 - 12.0000 Count Case</t>
  </si>
  <si>
    <t>n/a</t>
  </si>
  <si>
    <t>1 Carrel</t>
  </si>
  <si>
    <t>Set of 5</t>
  </si>
  <si>
    <t>Pack of 2</t>
  </si>
  <si>
    <t>2/carton</t>
  </si>
  <si>
    <t>Pack of 24</t>
  </si>
  <si>
    <t>Each (3 panels)</t>
  </si>
  <si>
    <t>Each (1 panel)</t>
  </si>
  <si>
    <t>1 Divider</t>
  </si>
  <si>
    <t>$1.25 per student</t>
  </si>
  <si>
    <t>1 Tub</t>
  </si>
  <si>
    <t>1 carton</t>
  </si>
  <si>
    <t>Carton of 3</t>
  </si>
  <si>
    <t>4 - 1 gallon</t>
  </si>
  <si>
    <t>4 - 1/2 gallon</t>
  </si>
  <si>
    <t>1 - item</t>
  </si>
  <si>
    <t>5 pack</t>
  </si>
  <si>
    <t>Case of 4</t>
  </si>
  <si>
    <t>30 Discs in 5 colors</t>
  </si>
  <si>
    <t>Set of 30</t>
  </si>
  <si>
    <t>1 Poster</t>
  </si>
  <si>
    <t>1 Mat</t>
  </si>
  <si>
    <t>Set of 12</t>
  </si>
  <si>
    <t>4/pack</t>
  </si>
  <si>
    <t>300 Count Tub</t>
  </si>
  <si>
    <t>Pack of 100</t>
  </si>
  <si>
    <t>I  Dispenser</t>
  </si>
  <si>
    <t>Sold in units of 5 ($15 per test)</t>
  </si>
  <si>
    <t>1 Laptop</t>
  </si>
  <si>
    <t>1 Tablet</t>
  </si>
  <si>
    <t>1 iPad</t>
  </si>
  <si>
    <t>1 Chromebook</t>
  </si>
  <si>
    <t>1 Flat Panel Board</t>
  </si>
  <si>
    <t>1 Wireless Headset</t>
  </si>
  <si>
    <t>Pack of 30</t>
  </si>
  <si>
    <t>1 Earmuff</t>
  </si>
  <si>
    <t>1 Set of Speakers</t>
  </si>
  <si>
    <t>Minimum order</t>
  </si>
  <si>
    <t>Price based on number of students</t>
  </si>
  <si>
    <t>1 Elmo</t>
  </si>
  <si>
    <t>1 Wireless Access Point</t>
  </si>
  <si>
    <t>1 Web Camera</t>
  </si>
  <si>
    <t>1 Projector</t>
  </si>
  <si>
    <t>1 Hotspot</t>
  </si>
  <si>
    <t>Base per unit cost ($)</t>
  </si>
  <si>
    <t>Total per unit cost ($)</t>
  </si>
  <si>
    <t>Product/Service</t>
  </si>
  <si>
    <t>ID</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</si>
  <si>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</si>
  <si>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</si>
  <si>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</si>
  <si>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</si>
  <si>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</si>
  <si>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</si>
  <si>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</si>
  <si>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</si>
  <si>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</si>
  <si>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</si>
  <si>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</si>
  <si>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</si>
  <si>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</si>
  <si>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</si>
  <si>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</si>
  <si>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</si>
  <si>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</si>
  <si>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</si>
  <si>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</si>
  <si>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</si>
  <si>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</si>
  <si>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</si>
  <si>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</si>
  <si>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</si>
  <si>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</si>
  <si>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</si>
  <si>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</si>
  <si>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</si>
  <si>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</si>
  <si>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</si>
  <si>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</si>
  <si>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S33</t>
  </si>
  <si>
    <t>S34</t>
  </si>
  <si>
    <t>S35</t>
  </si>
  <si>
    <t>S36</t>
  </si>
  <si>
    <t>S37</t>
  </si>
  <si>
    <t>S38</t>
  </si>
  <si>
    <t>S39</t>
  </si>
  <si>
    <t>S40</t>
  </si>
  <si>
    <t>S41</t>
  </si>
  <si>
    <t>S42</t>
  </si>
  <si>
    <t>S43</t>
  </si>
  <si>
    <t>S44</t>
  </si>
  <si>
    <t>S45</t>
  </si>
  <si>
    <t>S46</t>
  </si>
  <si>
    <t>S47</t>
  </si>
  <si>
    <t>S48</t>
  </si>
  <si>
    <t>S49</t>
  </si>
  <si>
    <t>S50</t>
  </si>
  <si>
    <t>S51</t>
  </si>
  <si>
    <t>S52</t>
  </si>
  <si>
    <t>S53</t>
  </si>
  <si>
    <t>S54</t>
  </si>
  <si>
    <t>S55</t>
  </si>
  <si>
    <t>S56</t>
  </si>
  <si>
    <t>S57</t>
  </si>
  <si>
    <t>S58</t>
  </si>
  <si>
    <t>S59</t>
  </si>
  <si>
    <t>S60</t>
  </si>
  <si>
    <t>S61</t>
  </si>
  <si>
    <t>S62</t>
  </si>
  <si>
    <t>S63</t>
  </si>
  <si>
    <t>S64</t>
  </si>
  <si>
    <t>S65</t>
  </si>
  <si>
    <t>S66</t>
  </si>
  <si>
    <t>S67</t>
  </si>
  <si>
    <t>S68</t>
  </si>
  <si>
    <t>S69</t>
  </si>
  <si>
    <t>S70</t>
  </si>
  <si>
    <t>S71</t>
  </si>
  <si>
    <t>S72</t>
  </si>
  <si>
    <t>S73</t>
  </si>
  <si>
    <t>S74</t>
  </si>
  <si>
    <t>S75</t>
  </si>
  <si>
    <t>S76</t>
  </si>
  <si>
    <t>S77</t>
  </si>
  <si>
    <t>S78</t>
  </si>
  <si>
    <t>S79</t>
  </si>
  <si>
    <t>S80</t>
  </si>
  <si>
    <t>S81</t>
  </si>
  <si>
    <t>S82</t>
  </si>
  <si>
    <t>S83</t>
  </si>
  <si>
    <t>S84</t>
  </si>
  <si>
    <t>S85</t>
  </si>
  <si>
    <t>S86</t>
  </si>
  <si>
    <t>S87</t>
  </si>
  <si>
    <t>S88</t>
  </si>
  <si>
    <t>S89</t>
  </si>
  <si>
    <t>S90</t>
  </si>
  <si>
    <t>Smoky Hill</t>
  </si>
  <si>
    <t>Orion</t>
  </si>
  <si>
    <t>ESSDACK</t>
  </si>
  <si>
    <t>Southwest Plains</t>
  </si>
  <si>
    <t xml:space="preserve">ESSDACK </t>
  </si>
  <si>
    <t>Instructional Coaching</t>
  </si>
  <si>
    <t>per day per school</t>
  </si>
  <si>
    <t>Annual price per unit per school</t>
  </si>
  <si>
    <t>Annual membership per school</t>
  </si>
  <si>
    <t>per day</t>
  </si>
  <si>
    <t>Per student/year</t>
  </si>
  <si>
    <t>one time</t>
  </si>
  <si>
    <t>per person</t>
  </si>
  <si>
    <t>15 participants</t>
  </si>
  <si>
    <t>Price per unit per school</t>
  </si>
  <si>
    <t>per person per year</t>
  </si>
  <si>
    <t>per student per year</t>
  </si>
  <si>
    <t>per subscription per year</t>
  </si>
  <si>
    <t>per building per year</t>
  </si>
  <si>
    <t>per license per year (minimum purchase is 26 units)</t>
  </si>
  <si>
    <t>per license per year</t>
  </si>
  <si>
    <t>per student per year ($1,500 minimum)</t>
  </si>
  <si>
    <t>per user per year ($300 minimum)</t>
  </si>
  <si>
    <t>6 sessions per person</t>
  </si>
  <si>
    <t>per building</t>
  </si>
  <si>
    <t>per person/per module</t>
  </si>
  <si>
    <t>per person per LETRS module</t>
  </si>
  <si>
    <t>per participant</t>
  </si>
  <si>
    <t>Annual Membership Per School</t>
  </si>
  <si>
    <t xml:space="preserve">4 Teams </t>
  </si>
  <si>
    <t xml:space="preserve">up to 250 people </t>
  </si>
  <si>
    <t>20 people</t>
  </si>
  <si>
    <t xml:space="preserve">per building </t>
  </si>
  <si>
    <t>per person per day</t>
  </si>
  <si>
    <t>Building (30 maximum)</t>
  </si>
  <si>
    <t xml:space="preserve">per day </t>
  </si>
  <si>
    <t>Annual unit cost for 10 courses</t>
  </si>
  <si>
    <t>Annual unit cost for 24 courses, multiple students</t>
  </si>
  <si>
    <t>Annual unit cost for 3 students</t>
  </si>
  <si>
    <t xml:space="preserve">per participant (minimum of 8 participants) </t>
  </si>
  <si>
    <t>per course per semester</t>
  </si>
  <si>
    <t>Analyzing Data to Inform Curriculum and Instruction</t>
  </si>
  <si>
    <t>Annual Building Professional Development Membership</t>
  </si>
  <si>
    <t>Career and Technical Education Support</t>
  </si>
  <si>
    <t>Coaching and Improving Math Instruction Through Coaching and Curriculum Alignment/Assessment</t>
  </si>
  <si>
    <t>Credit Recovery and Student Enrichment Software Licensing</t>
  </si>
  <si>
    <t>Credit Recovery and Student Enrichment Software Training</t>
  </si>
  <si>
    <t>Customized School Improvement Support</t>
  </si>
  <si>
    <t>Dreambox Learning Math</t>
  </si>
  <si>
    <t>Dreambox Learning Math Professional Learning / Setup</t>
  </si>
  <si>
    <t>Elementary Literacy Individual Coaching</t>
  </si>
  <si>
    <t>Elementary Math Individual Coaching</t>
  </si>
  <si>
    <t>Elementary Math Professional Learning</t>
  </si>
  <si>
    <t>Elementary Science/STEM Individual Curriculum &amp; Coaching</t>
  </si>
  <si>
    <t>Extended Professional Development</t>
  </si>
  <si>
    <t>Professional Development Day</t>
  </si>
  <si>
    <t>Professional Learning Action Plan and Implementation</t>
  </si>
  <si>
    <t>Project Based Learning Professional Learning &amp; Coaching</t>
  </si>
  <si>
    <t>School Improvement Services Consortium</t>
  </si>
  <si>
    <t>Teacher Treks: Online Courses</t>
  </si>
  <si>
    <t>Virtual Coaching</t>
  </si>
  <si>
    <t>Achieve3000 Literacy</t>
  </si>
  <si>
    <t>Achieve3000 Math</t>
  </si>
  <si>
    <t>Apex Learning Courses</t>
  </si>
  <si>
    <t>Apex Learning Tutorials</t>
  </si>
  <si>
    <t>Bulb Student Portfolio and Classroom instruction Licensing and Support</t>
  </si>
  <si>
    <t>EdTech Academy</t>
  </si>
  <si>
    <t>Engineering by Design Integrated STEM</t>
  </si>
  <si>
    <t>Fast ForWord</t>
  </si>
  <si>
    <t>Google Workspace for Education Strategies and Support</t>
  </si>
  <si>
    <t>Headrush Project-Based Learning Management Platform and Support</t>
  </si>
  <si>
    <t>Learn360 Streaming Digital Resources</t>
  </si>
  <si>
    <t>MATHia</t>
  </si>
  <si>
    <t>Rosetta Stone</t>
  </si>
  <si>
    <t>STOPit Anonymous Reporting, Crisis Text Line, &amp; SEL Resources</t>
  </si>
  <si>
    <t>STOPit SafeScreen</t>
  </si>
  <si>
    <t>Technology Directors' Cadre</t>
  </si>
  <si>
    <t>Administrative Services Membership</t>
  </si>
  <si>
    <t>Customized Professional Learning and Support</t>
  </si>
  <si>
    <t>Leadership Coaching</t>
  </si>
  <si>
    <t>Leadership Support</t>
  </si>
  <si>
    <t>Leadership Training</t>
  </si>
  <si>
    <t>Customized Structured Literacy Support</t>
  </si>
  <si>
    <t>Dyslexia training</t>
  </si>
  <si>
    <t>Improving Reading Comprehension</t>
  </si>
  <si>
    <t>LETRS training</t>
  </si>
  <si>
    <t>LETRS Training</t>
  </si>
  <si>
    <t>Literacy coaching</t>
  </si>
  <si>
    <t>Literacy Development and System Capacity Building</t>
  </si>
  <si>
    <t>Pathways to Reading</t>
  </si>
  <si>
    <t>Structured Literacy Training Series</t>
  </si>
  <si>
    <t xml:space="preserve"> Equipping Resilience Coaches </t>
  </si>
  <si>
    <t xml:space="preserve"> Poverty Simulation </t>
  </si>
  <si>
    <t xml:space="preserve"> School and Family Peace </t>
  </si>
  <si>
    <t xml:space="preserve">Activate Support </t>
  </si>
  <si>
    <t>Adult and Student Social Emotional Coaching</t>
  </si>
  <si>
    <t xml:space="preserve">Brain Basics </t>
  </si>
  <si>
    <t>Bridges Out of Poverty</t>
  </si>
  <si>
    <t>Building Circles and Community Around Picture Books</t>
  </si>
  <si>
    <t>CHAMPS</t>
  </si>
  <si>
    <t>CHAMPS Behavior Management Series</t>
  </si>
  <si>
    <t>Crisis Prevention and Response</t>
  </si>
  <si>
    <t>Culture and Wellbeing for Staff</t>
  </si>
  <si>
    <t xml:space="preserve">Equip Support </t>
  </si>
  <si>
    <t xml:space="preserve">Perzonalized Plan Built from the Road Map to Resilience </t>
  </si>
  <si>
    <t xml:space="preserve">Restore Support </t>
  </si>
  <si>
    <t>SEL Basics Training Series</t>
  </si>
  <si>
    <t>Social, Emotional, and Character Development Services</t>
  </si>
  <si>
    <t>Specialized Learning Services</t>
  </si>
  <si>
    <t xml:space="preserve">Sustain Support </t>
  </si>
  <si>
    <t>Trauma-Informed Mini-Conference</t>
  </si>
  <si>
    <t>Adventure Teambuilding</t>
  </si>
  <si>
    <t>Building Powerful Voices (One day teacher training)</t>
  </si>
  <si>
    <t>Building Your Voice, Brand &amp; Future (One day student training)</t>
  </si>
  <si>
    <t>Digital Citizenship and Technology Programs</t>
  </si>
  <si>
    <t>Helping Kids Walk Into Their Light (One Day Teacher Training)</t>
  </si>
  <si>
    <t>Helping Kids Walk Into Their Light (Two Day Teacher Training)</t>
  </si>
  <si>
    <t>Individual Plans of Study and Career Education Coaching</t>
  </si>
  <si>
    <t>Industry Certification Support Coaching and Implementation Software</t>
  </si>
  <si>
    <t>Online Learning/Credit Replacement for 10 courses</t>
  </si>
  <si>
    <t>Online Learning/Credit Replacement for 24 courses used by any student</t>
  </si>
  <si>
    <t>Online Learning/Credit Replacement for 3 Students Full Time</t>
  </si>
  <si>
    <t>Ropes Course/Adventure Program</t>
  </si>
  <si>
    <t>STEM Professional Development</t>
  </si>
  <si>
    <t>Student Enrichment</t>
  </si>
  <si>
    <t>Teaching With The Corporate Construct (One day teacher training)</t>
  </si>
  <si>
    <t>Virtual Learning Program</t>
  </si>
  <si>
    <t>Walking Into Your Light (One day student conference)</t>
  </si>
  <si>
    <t>Walking Into Your Light (Two day academy and certification for kids)</t>
  </si>
  <si>
    <t>Reference Table 1: Service Center product and service summary list</t>
  </si>
  <si>
    <t>Estimated shipping fee (15% of base per unit cost for products)</t>
  </si>
  <si>
    <t>Hourly rate; $160.20 per hour for CIAQP hygienist; $147.60 per hour for building scientist</t>
  </si>
  <si>
    <t>Price based on number of devices and sites ($25/device/year with a minimum of 100 licenses per site)</t>
  </si>
  <si>
    <t>per year (OdesseyWare / Edgenuity - $650 / $1000 concurrent use license)</t>
  </si>
  <si>
    <t>per user per year</t>
  </si>
  <si>
    <t>per year for up to 80 students ($25 for each additional student)</t>
  </si>
  <si>
    <t>Please select which EANS allowable use this request falls under</t>
  </si>
  <si>
    <t>Improving ventilation systems, including windows or portable air purification systems</t>
  </si>
  <si>
    <t>Training and professional development for staff on sanitization, the use of PPE, and minimizing the spread of infectious diseases</t>
  </si>
  <si>
    <t>Educational technology - Connectivity</t>
  </si>
  <si>
    <t>Educational technology - Hardware</t>
  </si>
  <si>
    <t>Educational technology - Software</t>
  </si>
  <si>
    <t>Redeveloping instructional plans for remote or hybrid learning or to address learning loss</t>
  </si>
  <si>
    <t>Initiating and maintaining education and support services or assistance for remote or hybrid learning or to address learning loss</t>
  </si>
  <si>
    <t>Needed in 2021-2022 school year?</t>
  </si>
  <si>
    <t>Needed in 2022-2023 school year?</t>
  </si>
  <si>
    <t>Length of employment requested (# months within each period with hours requested)</t>
  </si>
  <si>
    <t>Hours needed in 2021-2022 school year</t>
  </si>
  <si>
    <t>Hours needed in summer 2022</t>
  </si>
  <si>
    <t>Hours needed in 2022-2023 school year</t>
  </si>
  <si>
    <t>Hours needed in summer 2023</t>
  </si>
  <si>
    <t>Please use this tab to document the school's requests for part-time or seasonal personnel that will be paid based on an hourly rate. Please select the personnel type in Column B. In Column C, please provide a brief explanation of how the service requested is allowable under EANS allowable uses and addresses a COVID-19 impact or need. If the new hire requested will be supporting a subset of the overall student population (e.g., teaching one class or one grade), please estimate the number of students the new hire will support. In Columns F-K, schools should provide the total number of hours needed per each employee over the course of the program. Each line item should correspond to 1 personnel request (e.g., even if the school requests two of the same teacher with the same annual rate and need over time, please include these requests as TWO rows in the table).</t>
  </si>
  <si>
    <t>Unit definition (DO NOT EDIT)</t>
  </si>
  <si>
    <t>Total base pay</t>
  </si>
  <si>
    <t>FICA, Unemployment, Medicare, Work comp, KPERS fees (% of base)</t>
  </si>
  <si>
    <t>Upfront fixed costs (onboarding, offboarding, drug screen/background/I9)</t>
  </si>
  <si>
    <t>Annual pro-rated costs (payroll processing, insurance, annual policy, printing/mailin)</t>
  </si>
  <si>
    <t>FICA, Unemployment, Medicare, Work comp (% of base)</t>
  </si>
  <si>
    <t>Total pre-fee dollar amount</t>
  </si>
  <si>
    <t>Full-Time Personnel</t>
  </si>
  <si>
    <t>Part-Time Personnel</t>
  </si>
  <si>
    <t>Total</t>
  </si>
  <si>
    <t>S1</t>
  </si>
  <si>
    <t>Classified</t>
  </si>
  <si>
    <t>Summer 2022 (DO NOT USE - any summer requests should be included in Table 3)</t>
  </si>
  <si>
    <t>Summer 2023 (DO NOT USE - any summer requests should be included in Table 3)</t>
  </si>
  <si>
    <t>Food Services</t>
  </si>
  <si>
    <t>Paraprofessional</t>
  </si>
  <si>
    <t>Certified Teacher</t>
  </si>
  <si>
    <t>Licensed Building or District Administrator</t>
  </si>
  <si>
    <t>School Psychologist</t>
  </si>
  <si>
    <t>Nurse</t>
  </si>
  <si>
    <t>Personnel Type</t>
  </si>
  <si>
    <t>Pay rate</t>
  </si>
  <si>
    <t>Unit</t>
  </si>
  <si>
    <t>EANS Application Requested Totals</t>
  </si>
  <si>
    <t>For reviewer use only</t>
  </si>
  <si>
    <t>Reviewer use only</t>
  </si>
  <si>
    <t>Eligibility review validation</t>
  </si>
  <si>
    <t>Eligible</t>
  </si>
  <si>
    <t>Ineligible</t>
  </si>
  <si>
    <t>More information required</t>
  </si>
  <si>
    <t>For Task Force discussion</t>
  </si>
  <si>
    <t>Total dollar amount requested:</t>
  </si>
  <si>
    <t>Cost Review Recommendation</t>
  </si>
  <si>
    <t>Approve</t>
  </si>
  <si>
    <t>Adjust</t>
  </si>
  <si>
    <t>Deny</t>
  </si>
  <si>
    <t>For KSDE discussion</t>
  </si>
  <si>
    <t>Reference Table 2: EANS allowable uses</t>
  </si>
  <si>
    <t>Assumptions: Full-time personnel fees</t>
  </si>
  <si>
    <t>Data validation - do not edit</t>
  </si>
  <si>
    <t>Briefly describe how this request is allowable under EANS allowable uses and addresses a COVID-19 impact or need.</t>
  </si>
  <si>
    <t>Assumptions: Part-time personnel fees</t>
  </si>
  <si>
    <t>Assumptions: Personnel Types and Rates</t>
  </si>
  <si>
    <t>Additional Review Validation</t>
  </si>
  <si>
    <t>Cost Validation</t>
  </si>
  <si>
    <t>Eligibility Review</t>
  </si>
  <si>
    <r>
      <t xml:space="preserve">Eligibility Review Recommendation
</t>
    </r>
    <r>
      <rPr>
        <sz val="11"/>
        <color theme="1" tint="0.249977111117893"/>
        <rFont val="Arial"/>
        <family val="2"/>
      </rPr>
      <t>Is the request eligible under EANS? Please select the appropriate recommendation from the drop-down menu</t>
    </r>
    <r>
      <rPr>
        <sz val="14"/>
        <color theme="1" tint="0.249977111117893"/>
        <rFont val="Arial"/>
        <family val="2"/>
      </rPr>
      <t>.</t>
    </r>
  </si>
  <si>
    <t>Products and Services (Incl Other Requests)</t>
  </si>
  <si>
    <t>New Service or Modification</t>
  </si>
  <si>
    <t>New Service</t>
  </si>
  <si>
    <t>Modification</t>
  </si>
  <si>
    <t>If modification, please identify the relevant Service ID in the Service Center menu (Reference Table 1)</t>
  </si>
  <si>
    <t>Please use this tab to document the school's requests for services or assistance from the menu provided by Service Centers (for new requests not currently on the list or for modifications to requests, please use Table 4). Please reference the full Service Center service menu pdf, which can be downloaded from the application, for additional detail on services offered. The Reference Table 1 tab includes the full list of Service Center offering IDs, a brief description of the services, and the unit price. 
Please use separate lines for each requested service. Provide the appropriate Service ID in Column B and the estimated quantity of services needed across the remainder of the program in Columns H-M. In Column F, please provide a brief explanation of how the service requested is allowable under EANS allowable uses and addresses a COVID-19 impact or need. In Column G, please select the EANS allowable use each request falls under.</t>
  </si>
  <si>
    <t>Estimated provider fees (6.5% of dollar amount)</t>
  </si>
  <si>
    <t>Estimated benefits costs per employee</t>
  </si>
  <si>
    <t>Estimated taxes costs per employee</t>
  </si>
  <si>
    <t>Estimated provider fees (4% of dollar amount)</t>
  </si>
  <si>
    <t>ID (Please add in one of the 589 Product or Service IDs in Reference Table 1, Column A)</t>
  </si>
  <si>
    <t>Annual pro-rated costs (payroll processing, printing/mailing)</t>
  </si>
  <si>
    <t>Dollar amount in 2021-2022 school year</t>
  </si>
  <si>
    <t>Dollar amount in 2022-2023 school year</t>
  </si>
  <si>
    <t>Total eligible</t>
  </si>
  <si>
    <t>Total dollar amount eligible:</t>
  </si>
  <si>
    <t>Revised</t>
  </si>
  <si>
    <r>
      <t xml:space="preserve">Notes
</t>
    </r>
    <r>
      <rPr>
        <sz val="11"/>
        <color theme="1" tint="0.249977111117893"/>
        <rFont val="Arial"/>
        <family val="2"/>
      </rPr>
      <t>Please provide the rationale behind your recommendation. Please update any resolutions to "more information required." If any request was modified, please track your changes in this Notes column as you (1) update the Eligibility Review Recommendation to "Ineligible," (2) add a new line item with the updated information, (3) list the new line item as "Eligible" within the Eligibility Review Recommendation, (4) list the new line item as "Revised" in the Additional Review column, (4) in the Notes column for the new line item, include the rationale for the decision and reference the original line item it replaced.</t>
    </r>
  </si>
  <si>
    <t>Paraprofessional -20</t>
  </si>
  <si>
    <t>Paraprofessional -17</t>
  </si>
  <si>
    <t>Paraprofessional-15</t>
  </si>
  <si>
    <t xml:space="preserve"> </t>
  </si>
  <si>
    <t xml:space="preserve">- Please add the School Name and Building Number to the highlighted section on this tab. </t>
  </si>
  <si>
    <t>Est quanity needed in 2021-2022 school year</t>
  </si>
  <si>
    <t>Est quantity needed in 2023-2024 school year</t>
  </si>
  <si>
    <t>Est quantity needed in summer 2024</t>
  </si>
  <si>
    <t>Needed in 2023-2024 school year?</t>
  </si>
  <si>
    <t>Summer 2024 (DO NOT USE - any summer requests should be included in Table 3)</t>
  </si>
  <si>
    <t>Hours needed in 2023-2024 school year</t>
  </si>
  <si>
    <t>Hours needed in summer 2024</t>
  </si>
  <si>
    <t>Est dollar amount requested in 2023-2024 school year</t>
  </si>
  <si>
    <t>Est dollar amount requested in summer 2024</t>
  </si>
  <si>
    <t>Please use this tab to document the school's requests for full-time school year personnel that will be paid based on an annual rate (NOTE - For requests for one employee across both the school year and summer, please split the request by putting school year on this table and summer hours on table 3). Please select the personnel type in Column B. In Column C, please provide a brief explanation of how the service requested is allowable under EANS allowable uses and addresses a COVID-19 impact or need. If the new hire requested will be supporting a subset of the overall student population (e.g., teaching one class or one grade), please estimate the number of students the new hire will support, per each new hire in Column D. Schools will need to estimate the negotiated annual salary rate used for its staff by position in Column E, and then indicate for which school years and summers over the course of the program the personnel will be needed. PLEASE NOTE - Annual rate is defined as the dollar amount staff is paid for hours worked during the school year, excluding summer work. Each line item should correspond to 1 personnel request (e.g., even if the school requests two of the same teacher with the same annual rate and need over time, please include these requests as TWO rows in the table).</t>
  </si>
  <si>
    <t>Please use this tab to document the school's requests for 1) modifications to services on the Service Center list, or 2) services or assistance outside of those provided on the Service Center list (for requests of services already on the Service Center list, please use Table 1). The Reference Table 1 tab includes the summary list of Service Center offerings. Please use separate lines for each requested service. In Column B, indicate whether the request is for a modification or new service. Only use Column C if the request is for a modification; here, identify the relevant Service ID for the service you would like to modify. In column D, provide a brief description of the modification or new service, including how it is addresses a COVID-19 impact or need. In column E, please include the rationale or assumptions that led to the estimated dollar amount requested in each school year or summer over the course of the program (through September 30, 2024) in Columns F-L.</t>
  </si>
  <si>
    <r>
      <t xml:space="preserve">Request for Services or Assistance from Service Center List - </t>
    </r>
    <r>
      <rPr>
        <b/>
        <sz val="14"/>
        <color rgb="FFFF0000"/>
        <rFont val="Arial"/>
        <family val="2"/>
      </rPr>
      <t>Updated 9/7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</si>
</sst>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_);[Red]\(&quot;$&quot;#,##0.0\)"/>
  </numFmts>
  <fonts count="39">
    <font>
      <sz val="11"/>
      <color theme="1"/>
      <name val="Calibri"/>
      <family val="2"/>
      <scheme val="minor"/>
    </font>
    <font>
      <sz val="10"/>
      <name val="Arial"/>
      <family val="2"/>
    </font>
    <font>
      <b/>
      <sz val="12"/>
      <name val="Arial"/>
      <family val="2"/>
    </font>
    <font>
      <b/>
      <sz val="9.5"/>
      <name val="Arial"/>
      <family val="2"/>
    </font>
    <font>
      <sz val="9.5"/>
      <name val="Arial"/>
      <family val="2"/>
    </font>
    <font>
      <i/>
      <sz val="9.5"/>
      <name val="Arial"/>
      <family val="2"/>
    </font>
    <font>
      <sz val="12"/>
      <name val="Arial"/>
      <family val="2"/>
    </font>
    <font>
      <b/>
      <sz val="10"/>
      <name val="Arial"/>
      <family val="2"/>
    </font>
    <font>
      <i/>
      <sz val="10"/>
      <color theme="1"/>
      <name val="Arial"/>
      <family val="2"/>
    </font>
    <font>
      <b/>
      <i/>
      <sz val="10"/>
      <name val="Arial"/>
      <family val="2"/>
    </font>
    <font>
      <b/>
      <sz val="11"/>
      <color theme="4"/>
      <name val="Arial"/>
      <family val="2"/>
    </font>
    <font>
      <b/>
      <sz val="14"/>
      <color theme="0"/>
      <name val="Arial"/>
      <family val="2"/>
    </font>
    <font>
      <b/>
      <sz val="12"/>
      <color theme="0"/>
      <name val="Arial"/>
      <family val="2"/>
    </font>
    <font>
      <sz val="10"/>
      <color theme="0"/>
      <name val="Arial"/>
      <family val="2"/>
    </font>
    <font>
      <sz val="10"/>
      <color theme="1"/>
      <name val="Arial"/>
      <family val="2"/>
    </font>
    <font>
      <i/>
      <sz val="10"/>
      <name val="Arial"/>
      <family val="2"/>
    </font>
    <font>
      <b/>
      <sz val="14"/>
      <color theme="4"/>
      <name val="Arial"/>
      <family val="2"/>
    </font>
    <font>
      <sz val="14"/>
      <color theme="1"/>
      <name val="Arial"/>
      <family val="2"/>
    </font>
    <font>
      <b/>
      <sz val="14"/>
      <color theme="1"/>
      <name val="Arial"/>
      <family val="2"/>
    </font>
    <font>
      <b/>
      <sz val="11"/>
      <color theme="1"/>
      <name val="Arial"/>
      <family val="2"/>
    </font>
    <font>
      <b/>
      <sz val="11"/>
      <name val="Arial"/>
      <family val="2"/>
    </font>
    <font>
      <sz val="10"/>
      <color rgb="FFFF0000"/>
      <name val="Arial"/>
      <family val="2"/>
    </font>
    <font>
      <b/>
      <sz val="11"/>
      <color rgb="FFFF0000"/>
      <name val="Arial"/>
      <family val="2"/>
    </font>
    <font>
      <b/>
      <i/>
      <sz val="12"/>
      <name val="Arial"/>
      <family val="2"/>
    </font>
    <font>
      <sz val="8"/>
      <name val="Calibri"/>
      <family val="2"/>
      <scheme val="minor"/>
    </font>
    <font>
      <sz val="11"/>
      <color rgb="FF1E1E19"/>
      <name val="Lato"/>
    </font>
    <font>
      <sz val="11"/>
      <color theme="1"/>
      <name val="Arial"/>
      <family val="2"/>
    </font>
    <font>
      <sz val="10"/>
      <color theme="1"/>
      <name val="Arial"/>
      <family val="2"/>
    </font>
    <font>
      <sz val="11"/>
      <color rgb="FF000000"/>
      <name val="Arial"/>
      <family val="2"/>
    </font>
    <font>
      <sz val="11"/>
      <color rgb="FF000000"/>
      <name val="Arial"/>
      <family val="2"/>
    </font>
    <font>
      <b/>
      <sz val="14"/>
      <color theme="1" tint="0.249977111117893"/>
      <name val="Arial"/>
      <family val="2"/>
    </font>
    <font>
      <sz val="14"/>
      <color theme="1" tint="0.249977111117893"/>
      <name val="Arial"/>
      <family val="2"/>
    </font>
    <font>
      <i/>
      <sz val="14"/>
      <color theme="1" tint="0.249977111117893"/>
      <name val="Arial"/>
      <family val="2"/>
    </font>
    <font>
      <sz val="11"/>
      <color theme="1" tint="0.249977111117893"/>
      <name val="Arial"/>
      <family val="2"/>
    </font>
    <font>
      <b/>
      <sz val="14"/>
      <color rgb="FFFF0000"/>
      <name val="Arial"/>
      <family val="2"/>
    </font>
    <font>
      <b/>
      <sz val="14"/>
      <name val="Arial"/>
      <family val="2"/>
    </font>
    <font>
      <sz val="14"/>
      <name val="Arial"/>
      <family val="2"/>
    </font>
    <font>
      <sz val="11"/>
      <color theme="4"/>
      <name val="Arial"/>
      <family val="2"/>
    </font>
    <font>
      <sz val="10"/>
      <color theme="4"/>
      <name val="Arial"/>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327">
    <xf numFmtId="0" fontId="0" fillId="0" borderId="0" xfId="0"/>
    <xf numFmtId="0" fontId="1" fillId="0" borderId="0" xfId="1" applyFill="1" applyBorder="1"/>
    <xf numFmtId="0" fontId="10" fillId="3" borderId="0" xfId="1" applyFont="1" applyFill="1" applyBorder="1" applyAlignment="1">
      <alignment horizontal="centerContinuous" vertical="center"/>
    </xf>
    <xf numFmtId="0" fontId="7" fillId="2" borderId="4" xfId="1" applyFont="1" applyFill="1" applyBorder="1" applyAlignment="1" applyProtection="1">
      <alignment horizontal="center" wrapText="1"/>
      <protection locked="0"/>
    </xf>
    <xf numFmtId="0" fontId="1" fillId="2" borderId="0" xfId="1" applyFill="1" applyBorder="1" applyProtection="1">
      <protection locked="0"/>
    </xf>
    <xf numFmtId="0" fontId="3" fillId="2" borderId="0" xfId="1" applyFont="1" applyFill="1" applyBorder="1" applyAlignment="1" applyProtection="1">
      <alignment horizontal="right" wrapText="1" indent="1"/>
      <protection locked="0"/>
    </xf>
    <xf numFmtId="0" fontId="4" fillId="2" borderId="0" xfId="1" applyFont="1" applyFill="1" applyBorder="1" applyProtection="1">
      <protection locked="0"/>
    </xf>
    <xf numFmtId="0" fontId="4" fillId="2" borderId="0" xfId="1" applyFont="1" applyFill="1" applyBorder="1" applyAlignment="1" applyProtection="1">
      <alignment horizontal="center"/>
      <protection locked="0"/>
    </xf>
    <xf numFmtId="0" fontId="7" fillId="4" borderId="13" xfId="1" applyFont="1" applyFill="1" applyBorder="1" applyAlignment="1">
      <alignment horizontal="left" wrapText="1"/>
    </xf>
    <xf numFmtId="6" fontId="7" fillId="4" borderId="13" xfId="1" applyNumberFormat="1" applyFont="1" applyFill="1" applyBorder="1" applyAlignment="1">
      <alignment wrapText="1"/>
    </xf>
    <xf numFmtId="0" fontId="7" fillId="2" borderId="6" xfId="1" applyFont="1" applyFill="1" applyBorder="1" applyAlignment="1" applyProtection="1">
      <alignment horizontal="center" wrapText="1"/>
      <protection locked="0"/>
    </xf>
    <xf numFmtId="0" fontId="7" fillId="2" borderId="6" xfId="1" applyFont="1" applyFill="1" applyBorder="1" applyAlignment="1" applyProtection="1">
      <alignment horizontal="center" vertical="center"/>
      <protection locked="0"/>
    </xf>
    <xf numFmtId="0" fontId="1" fillId="2" borderId="2" xfId="1" applyNumberFormat="1" applyFont="1" applyFill="1" applyBorder="1" applyAlignment="1" applyProtection="1">
      <alignment horizontal="center"/>
      <protection locked="0"/>
    </xf>
    <xf numFmtId="0" fontId="1" fillId="2" borderId="0" xfId="1" applyNumberFormat="1" applyFont="1" applyFill="1" applyBorder="1" applyAlignment="1" applyProtection="1">
      <alignment horizontal="center"/>
      <protection locked="0"/>
    </xf>
    <xf numFmtId="0" fontId="7" fillId="4" borderId="13" xfId="1" quotePrefix="1" applyFont="1" applyFill="1" applyBorder="1" applyAlignment="1">
      <alignment horizontal="center" wrapText="1"/>
    </xf>
    <xf numFmtId="0" fontId="1" fillId="2" borderId="6" xfId="1" applyFont="1" applyFill="1" applyBorder="1" applyAlignment="1" applyProtection="1">
      <alignment horizontal="left"/>
      <protection locked="0"/>
    </xf>
    <xf numFmtId="0" fontId="7" fillId="2" borderId="6" xfId="1" applyFont="1" applyFill="1" applyBorder="1" applyAlignment="1" applyProtection="1">
      <alignment horizontal="right" wrapText="1" indent="1"/>
      <protection locked="0"/>
    </xf>
    <xf numFmtId="0" fontId="7" fillId="2" borderId="6" xfId="1" applyFont="1" applyFill="1" applyBorder="1" applyAlignment="1" applyProtection="1">
      <alignment horizontal="left" vertical="center"/>
      <protection locked="0"/>
    </xf>
    <xf numFmtId="0" fontId="15" fillId="2" borderId="6" xfId="1" applyFont="1" applyFill="1" applyBorder="1" applyAlignment="1" applyProtection="1">
      <alignment horizontal="left" vertical="center" wrapText="1"/>
      <protection locked="0"/>
    </xf>
    <xf numFmtId="0" fontId="1" fillId="2" borderId="6" xfId="1" applyFont="1" applyFill="1" applyBorder="1" applyAlignment="1" applyProtection="1">
      <alignment horizontal="center"/>
      <protection locked="0"/>
    </xf>
    <xf numFmtId="0" fontId="7" fillId="2" borderId="6" xfId="1" applyFont="1" applyFill="1" applyBorder="1" applyAlignment="1" applyProtection="1">
      <alignment horizontal="left" vertical="center" wrapText="1"/>
      <protection locked="0"/>
    </xf>
    <xf numFmtId="0" fontId="9" fillId="2" borderId="6" xfId="1" applyFont="1" applyFill="1" applyBorder="1" applyAlignment="1" applyProtection="1">
      <alignment horizontal="center" vertical="center" wrapText="1"/>
      <protection locked="0"/>
    </xf>
    <xf numFmtId="0" fontId="7" fillId="4" borderId="3" xfId="1" applyFont="1" applyFill="1" applyBorder="1" applyAlignment="1">
      <alignment horizontal="right"/>
    </xf>
    <xf numFmtId="6" fontId="1" fillId="0" borderId="3" xfId="1" applyNumberFormat="1" applyFont="1" applyFill="1" applyBorder="1" applyAlignment="1">
      <alignment horizontal="center" wrapText="1"/>
    </xf>
    <xf numFmtId="0" fontId="7" fillId="4" borderId="3" xfId="1" applyFont="1" applyFill="1" applyBorder="1" applyAlignment="1">
      <alignment vertical="center"/>
    </xf>
    <xf numFmtId="0" fontId="7" fillId="4" borderId="3" xfId="1" applyFont="1" applyFill="1" applyBorder="1" applyAlignment="1"/>
    <xf numFmtId="0" fontId="7" fillId="4" borderId="13" xfId="1" applyFont="1" applyFill="1" applyBorder="1" applyAlignment="1">
      <alignment wrapText="1"/>
    </xf>
    <xf numFmtId="0" fontId="8" fillId="0" borderId="0" xfId="0" applyFont="1"/>
    <xf numFmtId="0" fontId="14" fillId="0" borderId="0" xfId="0" applyFont="1"/>
    <xf numFmtId="0" fontId="14" fillId="0" borderId="0" xfId="0" applyFont="1" applyFill="1" applyAlignment="1"/>
    <xf numFmtId="0" fontId="17" fillId="0" borderId="0" xfId="0" applyFont="1" applyAlignment="1">
      <alignment wrapText="1"/>
    </xf>
    <xf numFmtId="0" fontId="16" fillId="3" borderId="0" xfId="1" applyFont="1" applyFill="1" applyBorder="1" applyAlignment="1">
      <alignment horizontal="centerContinuous" vertical="center"/>
    </xf>
    <xf numFmtId="0" fontId="1" fillId="3" borderId="0" xfId="1" applyFill="1" applyBorder="1" applyAlignment="1">
      <alignment horizontal="centerContinuous" wrapText="1"/>
    </xf>
    <xf numFmtId="6" fontId="1" fillId="2" borderId="2" xfId="1" applyNumberFormat="1" applyFont="1" applyFill="1" applyBorder="1" applyAlignment="1" applyProtection="1">
      <alignment horizontal="center"/>
      <protection locked="0"/>
    </xf>
    <xf numFmtId="6" fontId="1" fillId="2" borderId="0" xfId="1" applyNumberFormat="1" applyFont="1" applyFill="1" applyBorder="1" applyAlignment="1" applyProtection="1">
      <alignment horizontal="center"/>
      <protection locked="0"/>
    </xf>
    <xf numFmtId="6" fontId="1" fillId="2" borderId="1" xfId="1" applyNumberFormat="1" applyFont="1" applyFill="1" applyBorder="1" applyAlignment="1" applyProtection="1">
      <alignment horizontal="center"/>
      <protection locked="0"/>
    </xf>
    <xf numFmtId="0" fontId="2" fillId="0" borderId="0" xfId="1" applyFont="1" applyBorder="1"/>
    <xf numFmtId="0" fontId="1" fillId="2" borderId="0" xfId="1" applyFont="1" applyFill="1" applyBorder="1" applyAlignment="1" applyProtection="1">
      <alignment horizontal="center" wrapText="1"/>
      <protection locked="0"/>
    </xf>
    <xf numFmtId="0" fontId="1" fillId="2" borderId="1" xfId="1" applyFont="1" applyFill="1" applyBorder="1" applyAlignment="1" applyProtection="1">
      <alignment horizontal="center" wrapText="1"/>
      <protection locked="0"/>
    </xf>
    <xf numFmtId="6" fontId="1" fillId="0" borderId="3" xfId="1" applyNumberFormat="1" applyFont="1" applyFill="1" applyBorder="1" applyAlignment="1">
      <alignment horizontal="center"/>
    </xf>
    <xf numFmtId="8" fontId="1" fillId="0" borderId="2" xfId="1" applyNumberFormat="1" applyFont="1" applyFill="1" applyBorder="1" applyAlignment="1" applyProtection="1">
      <alignment horizontal="center"/>
      <protection locked="0"/>
    </xf>
    <xf numFmtId="8" fontId="1" fillId="0" borderId="0" xfId="1" applyNumberFormat="1" applyFont="1" applyFill="1" applyBorder="1" applyAlignment="1" applyProtection="1">
      <alignment horizontal="center"/>
      <protection locked="0"/>
    </xf>
    <xf numFmtId="8" fontId="1" fillId="0" borderId="1" xfId="1" applyNumberFormat="1" applyFont="1" applyFill="1" applyBorder="1" applyAlignment="1" applyProtection="1">
      <alignment horizontal="center"/>
      <protection locked="0"/>
    </xf>
    <xf numFmtId="0" fontId="1" fillId="6" borderId="0" xfId="1" applyFill="1"/>
    <xf numFmtId="0" fontId="13" fillId="6" borderId="0" xfId="1" applyFont="1" applyFill="1" applyAlignment="1"/>
    <xf numFmtId="0" fontId="1" fillId="6" borderId="0" xfId="1" applyFill="1" applyAlignment="1"/>
    <xf numFmtId="0" fontId="2" fillId="6" borderId="0" xfId="1" applyFont="1" applyFill="1"/>
    <xf numFmtId="0" fontId="7" fillId="6" borderId="3" xfId="1" applyFont="1" applyFill="1" applyBorder="1"/>
    <xf numFmtId="0" fontId="14" fillId="6" borderId="0" xfId="1" applyFont="1" applyFill="1"/>
    <xf numFmtId="0" fontId="6" fillId="6" borderId="0" xfId="1" applyFont="1" applyFill="1"/>
    <xf numFmtId="0" fontId="7" fillId="6" borderId="0" xfId="1" applyFont="1" applyFill="1" applyBorder="1" applyAlignment="1">
      <alignment horizontal="center" wrapText="1"/>
    </xf>
    <xf numFmtId="0" fontId="1" fillId="6" borderId="0" xfId="1" applyFill="1" applyBorder="1" applyAlignment="1">
      <alignment wrapText="1"/>
    </xf>
    <xf numFmtId="0" fontId="1" fillId="6" borderId="0" xfId="1" applyFill="1" applyBorder="1"/>
    <xf numFmtId="0" fontId="1" fillId="6" borderId="0" xfId="1" applyFill="1" applyBorder="1" applyAlignment="1"/>
    <xf numFmtId="0" fontId="1" fillId="6" borderId="0" xfId="1" applyFill="1" applyBorder="1" applyAlignment="1">
      <alignment horizontal="centerContinuous"/>
    </xf>
    <xf numFmtId="6" fontId="1" fillId="6" borderId="0" xfId="1" applyNumberFormat="1" applyFont="1" applyFill="1" applyBorder="1" applyAlignment="1">
      <alignment horizontal="center" wrapText="1"/>
    </xf>
    <xf numFmtId="0" fontId="11" fillId="5" borderId="4" xfId="1" applyFont="1" applyFill="1" applyBorder="1" applyAlignment="1">
      <alignment horizontal="centerContinuous"/>
    </xf>
    <xf numFmtId="0" fontId="12" fillId="5" borderId="2" xfId="1" applyFont="1" applyFill="1" applyBorder="1" applyAlignment="1">
      <alignment horizontal="centerContinuous"/>
    </xf>
    <xf numFmtId="0" fontId="12" fillId="5" borderId="5" xfId="1" applyFont="1" applyFill="1" applyBorder="1" applyAlignment="1">
      <alignment horizontal="centerContinuous"/>
    </xf>
    <xf numFmtId="0" fontId="1" fillId="6" borderId="7" xfId="1" applyFill="1" applyBorder="1" applyAlignment="1"/>
    <xf numFmtId="0" fontId="16" fillId="3" borderId="6" xfId="1" applyFont="1" applyFill="1" applyBorder="1" applyAlignment="1">
      <alignment horizontal="centerContinuous" vertical="center"/>
    </xf>
    <xf numFmtId="0" fontId="10" fillId="3" borderId="7" xfId="1" applyFont="1" applyFill="1" applyBorder="1" applyAlignment="1">
      <alignment horizontal="centerContinuous" vertical="center"/>
    </xf>
    <xf numFmtId="0" fontId="19" fillId="3" borderId="6" xfId="1" applyFont="1" applyFill="1" applyBorder="1" applyAlignment="1">
      <alignment horizontal="centerContinuous" vertical="center" wrapText="1"/>
    </xf>
    <xf numFmtId="0" fontId="1" fillId="6" borderId="7" xfId="1" applyFill="1" applyBorder="1"/>
    <xf numFmtId="0" fontId="2" fillId="6" borderId="0" xfId="1" applyFont="1" applyFill="1" applyBorder="1"/>
    <xf numFmtId="0" fontId="7" fillId="6" borderId="10" xfId="1" applyFont="1" applyFill="1" applyBorder="1" applyAlignment="1">
      <alignment horizontal="centerContinuous"/>
    </xf>
    <xf numFmtId="0" fontId="1" fillId="6" borderId="11" xfId="1" applyFill="1" applyBorder="1" applyAlignment="1">
      <alignment horizontal="centerContinuous"/>
    </xf>
    <xf numFmtId="0" fontId="1" fillId="6" borderId="3" xfId="1" applyFill="1" applyBorder="1" applyAlignment="1">
      <alignment horizontal="center"/>
    </xf>
    <xf numFmtId="0" fontId="7" fillId="6" borderId="0" xfId="1" applyFont="1" applyFill="1" applyBorder="1" applyAlignment="1"/>
    <xf numFmtId="0" fontId="15" fillId="6" borderId="0" xfId="1" applyFont="1" applyFill="1" applyBorder="1" applyAlignment="1">
      <alignment horizontal="centerContinuous"/>
    </xf>
    <xf numFmtId="0" fontId="3" fillId="6" borderId="0" xfId="1" applyFont="1" applyFill="1" applyBorder="1" applyAlignment="1">
      <alignment wrapText="1"/>
    </xf>
    <xf numFmtId="0" fontId="7" fillId="6" borderId="6" xfId="1" applyFont="1" applyFill="1" applyBorder="1" applyAlignment="1"/>
    <xf numFmtId="0" fontId="20" fillId="3" borderId="6" xfId="1" applyFont="1" applyFill="1" applyBorder="1" applyAlignment="1">
      <alignment horizontal="centerContinuous" vertical="center" wrapText="1"/>
    </xf>
    <xf numFmtId="10" fontId="8" fillId="3" borderId="0" xfId="1" quotePrefix="1" applyNumberFormat="1" applyFont="1" applyFill="1" applyBorder="1" applyAlignment="1" applyProtection="1">
      <alignment horizontal="centerContinuous" wrapText="1"/>
      <protection locked="0"/>
    </xf>
    <xf numFmtId="10" fontId="8" fillId="3" borderId="7" xfId="1" quotePrefix="1" applyNumberFormat="1" applyFont="1" applyFill="1" applyBorder="1" applyAlignment="1" applyProtection="1">
      <alignment horizontal="centerContinuous" wrapText="1"/>
      <protection locked="0"/>
    </xf>
    <xf numFmtId="0" fontId="1" fillId="6" borderId="6" xfId="1" applyFill="1" applyBorder="1" applyAlignment="1">
      <alignment wrapText="1"/>
    </xf>
    <xf numFmtId="10" fontId="8" fillId="6" borderId="0" xfId="1" quotePrefix="1" applyNumberFormat="1" applyFont="1" applyFill="1" applyBorder="1" applyAlignment="1" applyProtection="1">
      <protection locked="0"/>
    </xf>
    <xf numFmtId="10" fontId="8" fillId="6" borderId="7" xfId="1" quotePrefix="1" applyNumberFormat="1" applyFont="1" applyFill="1" applyBorder="1" applyAlignment="1" applyProtection="1">
      <protection locked="0"/>
    </xf>
    <xf numFmtId="0" fontId="3" fillId="6" borderId="6" xfId="1" applyFont="1" applyFill="1" applyBorder="1" applyAlignment="1">
      <alignment wrapText="1"/>
    </xf>
    <xf numFmtId="0" fontId="3" fillId="6" borderId="7" xfId="1" applyFont="1" applyFill="1" applyBorder="1" applyAlignment="1">
      <alignment wrapText="1"/>
    </xf>
    <xf numFmtId="0" fontId="2" fillId="6" borderId="0" xfId="1" applyFont="1" applyFill="1" applyAlignment="1"/>
    <xf numFmtId="0" fontId="7" fillId="6" borderId="3" xfId="1" applyFont="1" applyFill="1" applyBorder="1" applyAlignment="1">
      <alignment wrapText="1"/>
    </xf>
    <xf numFmtId="0" fontId="21" fillId="6" borderId="0" xfId="1" applyFont="1" applyFill="1" applyBorder="1" applyAlignment="1">
      <alignment horizontal="left"/>
    </xf>
    <xf numFmtId="0" fontId="21" fillId="6" borderId="0" xfId="1" applyFont="1" applyFill="1" applyBorder="1"/>
    <xf numFmtId="0" fontId="3" fillId="6" borderId="0" xfId="1" applyFont="1" applyFill="1" applyBorder="1" applyAlignment="1">
      <alignment horizontal="centerContinuous" wrapText="1"/>
    </xf>
    <xf numFmtId="0" fontId="11" fillId="5" borderId="2" xfId="1" applyFont="1" applyFill="1" applyBorder="1" applyAlignment="1">
      <alignment horizontal="centerContinuous"/>
    </xf>
    <xf numFmtId="0" fontId="22" fillId="3" borderId="0" xfId="1" applyFont="1" applyFill="1" applyBorder="1" applyAlignment="1">
      <alignment horizontal="centerContinuous" vertical="center" wrapText="1"/>
    </xf>
    <xf numFmtId="0" fontId="1" fillId="6" borderId="12" xfId="1" applyFill="1" applyBorder="1" applyAlignment="1">
      <alignment horizontal="centerContinuous"/>
    </xf>
    <xf numFmtId="0" fontId="14" fillId="6" borderId="3" xfId="1" applyFont="1" applyFill="1" applyBorder="1"/>
    <xf numFmtId="0" fontId="14" fillId="6" borderId="0" xfId="1" applyFont="1" applyFill="1" applyBorder="1"/>
    <xf numFmtId="0" fontId="7" fillId="6" borderId="0" xfId="1" applyFont="1" applyFill="1" applyAlignment="1">
      <alignment horizontal="centerContinuous" wrapText="1"/>
    </xf>
    <xf numFmtId="0" fontId="7" fillId="6" borderId="0" xfId="1" applyFont="1" applyFill="1" applyBorder="1" applyAlignment="1">
      <alignment vertical="center"/>
    </xf>
    <xf numFmtId="0" fontId="7" fillId="6" borderId="0" xfId="1" applyFont="1" applyFill="1" applyBorder="1" applyAlignment="1">
      <alignment horizontal="right"/>
    </xf>
    <xf numFmtId="0" fontId="10" fillId="6" borderId="0" xfId="1" applyFont="1" applyFill="1" applyBorder="1" applyAlignment="1">
      <alignment horizontal="centerContinuous" vertical="center"/>
    </xf>
    <xf numFmtId="0" fontId="1" fillId="6" borderId="6" xfId="1" applyFill="1" applyBorder="1"/>
    <xf numFmtId="10" fontId="8" fillId="3" borderId="0" xfId="1" quotePrefix="1" applyNumberFormat="1" applyFont="1" applyFill="1" applyBorder="1" applyAlignment="1" applyProtection="1">
      <alignment horizontal="centerContinuous"/>
      <protection locked="0"/>
    </xf>
    <xf numFmtId="10" fontId="8" fillId="3" borderId="7" xfId="1" quotePrefix="1" applyNumberFormat="1" applyFont="1" applyFill="1" applyBorder="1" applyAlignment="1" applyProtection="1">
      <alignment horizontal="centerContinuous"/>
      <protection locked="0"/>
    </xf>
    <xf numFmtId="0" fontId="7" fillId="3" borderId="0" xfId="1" applyFont="1" applyFill="1" applyBorder="1" applyAlignment="1">
      <alignment horizontal="centerContinuous"/>
    </xf>
    <xf numFmtId="0" fontId="1" fillId="0" borderId="6" xfId="1" applyFill="1" applyBorder="1"/>
    <xf numFmtId="0" fontId="2" fillId="0" borderId="6" xfId="1" applyFont="1" applyBorder="1"/>
    <xf numFmtId="0" fontId="10" fillId="6" borderId="7" xfId="1" applyFont="1" applyFill="1" applyBorder="1" applyAlignment="1">
      <alignment horizontal="centerContinuous" vertical="center"/>
    </xf>
    <xf numFmtId="0" fontId="1" fillId="6" borderId="1" xfId="1" applyFill="1" applyBorder="1"/>
    <xf numFmtId="0" fontId="1" fillId="6" borderId="9" xfId="1" applyFill="1" applyBorder="1"/>
    <xf numFmtId="0" fontId="1" fillId="2" borderId="2" xfId="1" applyFont="1" applyFill="1" applyBorder="1" applyAlignment="1" applyProtection="1">
      <alignment horizontal="left" wrapText="1"/>
      <protection locked="0"/>
    </xf>
    <xf numFmtId="0" fontId="1" fillId="2" borderId="0" xfId="1" applyFont="1" applyFill="1" applyBorder="1" applyAlignment="1" applyProtection="1">
      <alignment horizontal="left" wrapText="1"/>
      <protection locked="0"/>
    </xf>
    <xf numFmtId="0" fontId="1" fillId="6" borderId="3" xfId="1" applyFont="1" applyFill="1" applyBorder="1" applyAlignment="1">
      <alignment horizontal="center"/>
    </xf>
    <xf numFmtId="0" fontId="1" fillId="6" borderId="3" xfId="1" applyFont="1" applyFill="1" applyBorder="1" applyAlignment="1">
      <alignment horizontal="left"/>
    </xf>
    <xf numFmtId="0" fontId="14" fillId="2" borderId="0" xfId="1" applyNumberFormat="1" applyFont="1" applyFill="1" applyBorder="1" applyAlignment="1" applyProtection="1">
      <alignment horizontal="center"/>
      <protection locked="0"/>
    </xf>
    <xf numFmtId="0" fontId="14" fillId="2" borderId="2" xfId="1" applyNumberFormat="1" applyFont="1" applyFill="1" applyBorder="1" applyAlignment="1" applyProtection="1">
      <alignment horizontal="center"/>
      <protection locked="0"/>
    </xf>
    <xf numFmtId="0" fontId="7" fillId="4" borderId="13" xfId="1" quotePrefix="1" applyFont="1" applyFill="1" applyBorder="1" applyAlignment="1">
      <alignment horizontal="left" wrapText="1"/>
    </xf>
    <xf numFmtId="0" fontId="1" fillId="6" borderId="0" xfId="1" applyFont="1" applyFill="1" applyBorder="1" applyAlignment="1"/>
    <xf numFmtId="0" fontId="1" fillId="6" borderId="0" xfId="1" applyFill="1" applyBorder="1" applyAlignment="1">
      <alignment horizontal="left"/>
    </xf>
    <xf numFmtId="0" fontId="1" fillId="6" borderId="3" xfId="1" applyFill="1" applyBorder="1"/>
    <xf numFmtId="0" fontId="7" fillId="6" borderId="3" xfId="1" applyFont="1" applyFill="1" applyBorder="1" applyAlignment="1">
      <alignment horizontal="centerContinuous"/>
    </xf>
    <xf numFmtId="0" fontId="9" fillId="6" borderId="3" xfId="1" applyFont="1" applyFill="1" applyBorder="1" applyAlignment="1">
      <alignment horizontal="centerContinuous"/>
    </xf>
    <xf numFmtId="0" fontId="1" fillId="6" borderId="3" xfId="1" applyFill="1" applyBorder="1" applyAlignment="1">
      <alignment horizontal="centerContinuous"/>
    </xf>
    <xf numFmtId="0" fontId="2" fillId="6" borderId="3" xfId="1" applyFont="1" applyFill="1" applyBorder="1" applyAlignment="1">
      <alignment horizontal="centerContinuous"/>
    </xf>
    <xf numFmtId="0" fontId="7" fillId="6" borderId="3" xfId="1" applyFont="1" applyFill="1" applyBorder="1" applyAlignment="1">
      <alignment horizontal="center"/>
    </xf>
    <xf numFmtId="0" fontId="1" fillId="6" borderId="3" xfId="1" applyFill="1" applyBorder="1" applyAlignment="1"/>
    <xf numFmtId="0" fontId="1" fillId="6" borderId="3" xfId="1" applyFill="1" applyBorder="1" applyAlignment="1">
      <alignment horizontal="left"/>
    </xf>
    <xf numFmtId="0" fontId="1" fillId="6" borderId="3" xfId="1" applyFont="1" applyFill="1" applyBorder="1" applyAlignment="1"/>
    <xf numFmtId="2" fontId="1" fillId="6" borderId="3" xfId="1" applyNumberFormat="1" applyFill="1" applyBorder="1" applyAlignment="1">
      <alignment horizontal="center"/>
    </xf>
    <xf numFmtId="8" fontId="1" fillId="6" borderId="3" xfId="1" applyNumberFormat="1" applyFill="1" applyBorder="1" applyAlignment="1">
      <alignment horizontal="center"/>
    </xf>
    <xf numFmtId="6" fontId="7" fillId="4" borderId="13" xfId="1" applyNumberFormat="1" applyFont="1" applyFill="1" applyBorder="1" applyAlignment="1">
      <alignment horizontal="center" wrapText="1"/>
    </xf>
    <xf numFmtId="0" fontId="7" fillId="6" borderId="3" xfId="1" applyFont="1" applyFill="1" applyBorder="1" applyAlignment="1">
      <alignment horizontal="centerContinuous" wrapText="1"/>
    </xf>
    <xf numFmtId="0" fontId="7" fillId="6" borderId="12" xfId="1" applyFont="1" applyFill="1" applyBorder="1" applyAlignment="1">
      <alignment horizontal="centerContinuous"/>
    </xf>
    <xf numFmtId="0" fontId="14" fillId="6" borderId="3" xfId="1" applyFont="1" applyFill="1" applyBorder="1" applyAlignment="1">
      <alignment horizontal="center"/>
    </xf>
    <xf numFmtId="10" fontId="14" fillId="6" borderId="3" xfId="1" applyNumberFormat="1" applyFont="1" applyFill="1" applyBorder="1" applyAlignment="1">
      <alignment horizontal="left"/>
    </xf>
    <xf numFmtId="0" fontId="14" fillId="6" borderId="3" xfId="1" applyFont="1" applyFill="1" applyBorder="1" applyAlignment="1">
      <alignment horizontal="left"/>
    </xf>
    <xf numFmtId="8" fontId="21" fillId="6" borderId="0" xfId="1" applyNumberFormat="1" applyFont="1" applyFill="1" applyBorder="1" applyAlignment="1">
      <alignment horizontal="left"/>
    </xf>
    <xf numFmtId="0" fontId="14" fillId="0" borderId="0" xfId="0" applyFont="1" applyAlignment="1">
      <alignment horizontal="right"/>
    </xf>
    <xf numFmtId="0" fontId="14" fillId="0" borderId="0" xfId="0" applyFont="1" applyFill="1" applyAlignment="1">
      <alignment horizontal="centerContinuous"/>
    </xf>
    <xf numFmtId="0" fontId="14" fillId="3" borderId="11" xfId="0" applyFont="1" applyFill="1" applyBorder="1" applyAlignment="1">
      <alignment horizontal="centerContinuous"/>
    </xf>
    <xf numFmtId="0" fontId="14" fillId="3" borderId="12" xfId="0" applyFont="1" applyFill="1" applyBorder="1" applyAlignment="1">
      <alignment horizontal="centerContinuous"/>
    </xf>
    <xf numFmtId="0" fontId="16" fillId="3" borderId="10" xfId="1" applyFont="1" applyFill="1" applyBorder="1" applyAlignment="1">
      <alignment horizontal="centerContinuous" vertical="center"/>
    </xf>
    <xf numFmtId="0" fontId="14" fillId="0" borderId="10" xfId="0" applyFont="1" applyBorder="1" applyAlignment="1">
      <alignment horizontal="right"/>
    </xf>
    <xf numFmtId="0" fontId="17" fillId="0" borderId="11" xfId="0" applyFont="1" applyBorder="1" applyAlignment="1">
      <alignment horizontal="right"/>
    </xf>
    <xf numFmtId="0" fontId="14" fillId="4" borderId="8" xfId="0" applyFont="1" applyFill="1" applyBorder="1" applyAlignment="1">
      <alignment horizontal="right"/>
    </xf>
    <xf numFmtId="0" fontId="18" fillId="4" borderId="1" xfId="0" applyFont="1" applyFill="1" applyBorder="1" applyAlignment="1">
      <alignment horizontal="right"/>
    </xf>
    <xf numFmtId="0" fontId="7" fillId="2" borderId="6" xfId="1" applyFont="1" applyFill="1" applyBorder="1" applyAlignment="1" applyProtection="1">
      <alignment wrapText="1"/>
      <protection locked="0"/>
    </xf>
    <xf numFmtId="0" fontId="1" fillId="2" borderId="6" xfId="1" applyFont="1" applyFill="1" applyBorder="1" applyAlignment="1" applyProtection="1">
      <protection locked="0"/>
    </xf>
    <xf numFmtId="0" fontId="15" fillId="2" borderId="6" xfId="1" applyFont="1" applyFill="1" applyBorder="1" applyAlignment="1" applyProtection="1">
      <alignment vertical="center" wrapText="1"/>
      <protection locked="0"/>
    </xf>
    <xf numFmtId="0" fontId="7" fillId="6" borderId="0" xfId="1" applyFont="1" applyFill="1" applyBorder="1" applyAlignment="1">
      <alignment horizontal="centerContinuous"/>
    </xf>
    <xf numFmtId="10" fontId="14" fillId="6" borderId="0" xfId="1" applyNumberFormat="1" applyFont="1" applyFill="1" applyBorder="1" applyAlignment="1">
      <alignment horizontal="left"/>
    </xf>
    <xf numFmtId="0" fontId="14" fillId="6" borderId="0" xfId="1" applyFont="1" applyFill="1" applyBorder="1" applyAlignment="1">
      <alignment horizontal="left"/>
    </xf>
    <xf numFmtId="0" fontId="2" fillId="6" borderId="11" xfId="1" applyFont="1" applyFill="1" applyBorder="1" applyAlignment="1">
      <alignment horizontal="centerContinuous"/>
    </xf>
    <xf numFmtId="6" fontId="18" fillId="0" borderId="12" xfId="0" applyNumberFormat="1" applyFont="1" applyBorder="1" applyAlignment="1">
      <alignment horizontal="center"/>
    </xf>
    <xf numFmtId="6" fontId="18" fillId="4" borderId="9" xfId="0" applyNumberFormat="1" applyFont="1" applyFill="1" applyBorder="1" applyAlignment="1">
      <alignment horizontal="center"/>
    </xf>
    <xf numFmtId="0" fontId="30" fillId="7" borderId="3" xfId="1" applyFont="1" applyFill="1" applyBorder="1" applyAlignment="1">
      <alignment horizontal="centerContinuous" vertical="center"/>
    </xf>
    <xf numFmtId="6" fontId="18" fillId="4" borderId="3" xfId="0" applyNumberFormat="1" applyFont="1" applyFill="1" applyBorder="1" applyAlignment="1">
      <alignment horizontal="center"/>
    </xf>
    <xf numFmtId="0" fontId="32" fillId="7" borderId="3" xfId="1" applyFont="1" applyFill="1" applyBorder="1" applyAlignment="1">
      <alignment horizontal="centerContinuous" vertical="center"/>
    </xf>
    <xf numFmtId="6" fontId="18" fillId="7" borderId="14" xfId="0" applyNumberFormat="1" applyFont="1" applyFill="1" applyBorder="1" applyAlignment="1">
      <alignment horizontal="center"/>
    </xf>
    <xf numFmtId="6" fontId="1" fillId="4" borderId="3" xfId="1" applyNumberFormat="1" applyFont="1" applyFill="1" applyBorder="1" applyAlignment="1">
      <alignment horizontal="center" wrapText="1"/>
    </xf>
    <xf numFmtId="6" fontId="1" fillId="6" borderId="0" xfId="1" applyNumberFormat="1" applyFont="1" applyFill="1" applyBorder="1" applyAlignment="1">
      <alignment horizontal="center"/>
    </xf>
    <xf numFmtId="0" fontId="1" fillId="4" borderId="3" xfId="1" applyFill="1" applyBorder="1" applyAlignment="1">
      <alignment horizontal="center"/>
    </xf>
    <xf numFmtId="0" fontId="1" fillId="4" borderId="3" xfId="1" applyFill="1" applyBorder="1" applyAlignment="1">
      <alignment horizontal="left"/>
    </xf>
    <xf numFmtId="0" fontId="2" fillId="4" borderId="3" xfId="1" applyFont="1" applyFill="1" applyBorder="1" applyAlignment="1">
      <alignment horizontal="left"/>
    </xf>
    <xf numFmtId="0" fontId="6" fillId="4" borderId="3" xfId="1" applyFont="1" applyFill="1" applyBorder="1" applyAlignment="1">
      <alignment horizontal="left"/>
    </xf>
    <xf numFmtId="0" fontId="14" fillId="0" borderId="0" xfId="1" applyNumberFormat="1" applyFont="1" applyFill="1" applyBorder="1" applyAlignment="1" applyProtection="1">
      <alignment horizontal="center"/>
      <protection locked="0"/>
    </xf>
    <xf numFmtId="0" fontId="14" fillId="0" borderId="1" xfId="1" applyNumberFormat="1" applyFont="1" applyFill="1" applyBorder="1" applyAlignment="1" applyProtection="1">
      <alignment horizontal="center"/>
      <protection locked="0"/>
    </xf>
    <xf numFmtId="0" fontId="1" fillId="6" borderId="3" xfId="1" applyFont="1" applyFill="1" applyBorder="1"/>
    <xf numFmtId="0" fontId="14" fillId="6" borderId="14" xfId="1" applyFont="1" applyFill="1" applyBorder="1"/>
    <xf numFmtId="0" fontId="23" fillId="6" borderId="4" xfId="1" applyFont="1" applyFill="1" applyBorder="1" applyAlignment="1">
      <alignment horizontal="centerContinuous"/>
    </xf>
    <xf numFmtId="0" fontId="2" fillId="6" borderId="2" xfId="1" applyFont="1" applyFill="1" applyBorder="1" applyAlignment="1">
      <alignment horizontal="centerContinuous"/>
    </xf>
    <xf numFmtId="0" fontId="2" fillId="6" borderId="5" xfId="1" applyFont="1" applyFill="1" applyBorder="1" applyAlignment="1">
      <alignment horizontal="centerContinuous"/>
    </xf>
    <xf numFmtId="0" fontId="14" fillId="6" borderId="6" xfId="1" applyFont="1" applyFill="1" applyBorder="1"/>
    <xf numFmtId="0" fontId="1" fillId="6" borderId="8" xfId="1" applyFill="1" applyBorder="1"/>
    <xf numFmtId="0" fontId="14" fillId="6" borderId="1" xfId="1" applyFont="1" applyFill="1" applyBorder="1"/>
    <xf numFmtId="0" fontId="23" fillId="6" borderId="0" xfId="1" applyFont="1" applyFill="1"/>
    <xf numFmtId="0" fontId="31" fillId="7" borderId="14" xfId="1" applyFont="1" applyFill="1" applyBorder="1" applyAlignment="1">
      <alignment horizontal="centerContinuous" vertical="center" wrapText="1"/>
    </xf>
    <xf numFmtId="0" fontId="1" fillId="6" borderId="0" xfId="1" applyFill="1" applyBorder="1" applyAlignment="1">
      <alignment horizontal="center"/>
    </xf>
    <xf numFmtId="0" fontId="2" fillId="6" borderId="0" xfId="1" applyFont="1" applyFill="1" applyBorder="1" applyAlignment="1">
      <alignment horizontal="center"/>
    </xf>
    <xf numFmtId="0" fontId="6" fillId="6" borderId="0" xfId="1" applyFont="1" applyFill="1" applyBorder="1" applyAlignment="1">
      <alignment horizontal="center"/>
    </xf>
    <xf numFmtId="0" fontId="31" fillId="7" borderId="14" xfId="1" applyFont="1" applyFill="1" applyBorder="1" applyAlignment="1">
      <alignment horizontal="center" vertical="center" wrapText="1"/>
    </xf>
    <xf numFmtId="0" fontId="2" fillId="6" borderId="0" xfId="1" applyFont="1" applyFill="1" applyBorder="1" applyAlignment="1">
      <alignment horizontal="left"/>
    </xf>
    <xf numFmtId="0" fontId="6" fillId="6" borderId="0" xfId="1" applyFont="1" applyFill="1" applyBorder="1" applyAlignment="1">
      <alignment horizontal="left"/>
    </xf>
    <xf numFmtId="0" fontId="7" fillId="6" borderId="13" xfId="1" applyFont="1" applyFill="1" applyBorder="1" applyAlignment="1">
      <alignment horizontal="center"/>
    </xf>
    <xf numFmtId="0" fontId="1" fillId="0" borderId="2" xfId="1" applyFont="1" applyFill="1" applyBorder="1" applyAlignment="1">
      <alignment vertical="center"/>
    </xf>
    <xf numFmtId="8" fontId="1" fillId="0" borderId="2" xfId="1" applyNumberFormat="1" applyFont="1" applyFill="1" applyBorder="1" applyAlignment="1">
      <alignment horizontal="center" vertical="center" wrapText="1"/>
    </xf>
    <xf numFmtId="0" fontId="1" fillId="0" borderId="0" xfId="1" applyFont="1" applyFill="1" applyBorder="1" applyAlignment="1">
      <alignment vertical="center"/>
    </xf>
    <xf numFmtId="8" fontId="1" fillId="0" borderId="0" xfId="1" applyNumberFormat="1" applyFont="1" applyFill="1" applyBorder="1" applyAlignment="1">
      <alignment horizontal="center" vertical="center" wrapText="1"/>
    </xf>
    <xf numFmtId="0" fontId="1" fillId="0" borderId="1" xfId="1" applyFont="1" applyFill="1" applyBorder="1" applyAlignment="1">
      <alignment vertical="center"/>
    </xf>
    <xf numFmtId="8" fontId="1" fillId="0" borderId="1" xfId="1" applyNumberFormat="1" applyFont="1" applyFill="1" applyBorder="1" applyAlignment="1">
      <alignment horizontal="center" vertical="center" wrapText="1"/>
    </xf>
    <xf numFmtId="0" fontId="7" fillId="2" borderId="0" xfId="1" applyFont="1" applyFill="1" applyBorder="1" applyAlignment="1" applyProtection="1">
      <alignment horizontal="center" wrapText="1"/>
      <protection locked="0"/>
    </xf>
    <xf numFmtId="0" fontId="1" fillId="2" borderId="0" xfId="1" applyFont="1" applyFill="1" applyBorder="1" applyAlignment="1" applyProtection="1">
      <alignment horizontal="center"/>
      <protection locked="0"/>
    </xf>
    <xf numFmtId="8" fontId="1" fillId="0" borderId="5" xfId="1" applyNumberFormat="1" applyFont="1" applyFill="1" applyBorder="1" applyAlignment="1">
      <alignment horizontal="center" vertical="center" wrapText="1"/>
    </xf>
    <xf numFmtId="8" fontId="1" fillId="0" borderId="7" xfId="1" applyNumberFormat="1" applyFont="1" applyFill="1" applyBorder="1" applyAlignment="1">
      <alignment horizontal="center" vertical="center" wrapText="1"/>
    </xf>
    <xf numFmtId="8" fontId="1" fillId="0" borderId="9" xfId="1" applyNumberFormat="1" applyFont="1" applyFill="1" applyBorder="1" applyAlignment="1">
      <alignment horizontal="center" vertical="center" wrapText="1"/>
    </xf>
    <xf numFmtId="0" fontId="1" fillId="6" borderId="4" xfId="1" applyFill="1" applyBorder="1" applyAlignment="1"/>
    <xf numFmtId="0" fontId="1" fillId="6" borderId="6" xfId="1" applyFill="1" applyBorder="1" applyAlignment="1"/>
    <xf numFmtId="0" fontId="13" fillId="6" borderId="6" xfId="1" applyFont="1" applyFill="1" applyBorder="1" applyAlignment="1"/>
    <xf numFmtId="0" fontId="7" fillId="4" borderId="4" xfId="1" applyFont="1" applyFill="1" applyBorder="1" applyAlignment="1">
      <alignment wrapText="1"/>
    </xf>
    <xf numFmtId="0" fontId="1" fillId="2" borderId="6" xfId="1" applyFont="1" applyFill="1" applyBorder="1" applyAlignment="1" applyProtection="1">
      <alignment wrapText="1"/>
      <protection locked="0"/>
    </xf>
    <xf numFmtId="0" fontId="5" fillId="2" borderId="6" xfId="1" applyFont="1" applyFill="1" applyBorder="1" applyAlignment="1" applyProtection="1">
      <alignment horizontal="left"/>
      <protection locked="0"/>
    </xf>
    <xf numFmtId="0" fontId="10" fillId="2" borderId="6" xfId="1" applyFont="1" applyFill="1" applyBorder="1" applyAlignment="1" applyProtection="1">
      <alignment horizontal="centerContinuous" vertical="center"/>
      <protection locked="0"/>
    </xf>
    <xf numFmtId="0" fontId="7" fillId="2" borderId="6" xfId="1" applyFont="1" applyFill="1" applyBorder="1" applyAlignment="1" applyProtection="1">
      <alignment horizontal="left" wrapText="1"/>
      <protection locked="0"/>
    </xf>
    <xf numFmtId="0" fontId="5" fillId="2" borderId="6"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center"/>
      <protection locked="0"/>
    </xf>
    <xf numFmtId="0" fontId="3" fillId="2" borderId="6" xfId="1" applyFont="1" applyFill="1" applyBorder="1" applyAlignment="1" applyProtection="1">
      <alignment horizontal="right" wrapText="1" indent="1"/>
      <protection locked="0"/>
    </xf>
    <xf numFmtId="0" fontId="2" fillId="2" borderId="6" xfId="1" applyFont="1" applyFill="1" applyBorder="1" applyAlignment="1" applyProtection="1">
      <alignment vertical="center"/>
      <protection locked="0"/>
    </xf>
    <xf numFmtId="0" fontId="5" fillId="2" borderId="6" xfId="1" applyFont="1" applyFill="1" applyBorder="1" applyAlignment="1" applyProtection="1">
      <alignment wrapText="1"/>
      <protection locked="0"/>
    </xf>
    <xf numFmtId="0" fontId="4" fillId="2" borderId="8" xfId="1" applyFont="1" applyFill="1" applyBorder="1" applyAlignment="1" applyProtection="1">
      <alignment horizontal="center"/>
      <protection locked="0"/>
    </xf>
    <xf numFmtId="6" fontId="1" fillId="2" borderId="2" xfId="1" applyNumberFormat="1" applyFont="1" applyFill="1" applyBorder="1" applyAlignment="1" applyProtection="1">
      <alignment horizontal="left" wrapText="1"/>
      <protection locked="0"/>
    </xf>
    <xf numFmtId="6" fontId="14" fillId="2" borderId="0" xfId="1" applyNumberFormat="1" applyFont="1" applyFill="1" applyBorder="1" applyAlignment="1" applyProtection="1">
      <alignment horizontal="left" wrapText="1"/>
      <protection locked="0"/>
    </xf>
    <xf numFmtId="6" fontId="1" fillId="2" borderId="0" xfId="1" applyNumberFormat="1" applyFont="1" applyFill="1" applyBorder="1" applyAlignment="1" applyProtection="1">
      <alignment horizontal="left" wrapText="1"/>
      <protection locked="0"/>
    </xf>
    <xf numFmtId="6" fontId="1" fillId="2" borderId="0" xfId="1" applyNumberFormat="1" applyFont="1" applyFill="1" applyBorder="1" applyAlignment="1" applyProtection="1">
      <alignment horizontal="center" wrapText="1"/>
      <protection locked="0"/>
    </xf>
    <xf numFmtId="0" fontId="1" fillId="2" borderId="0" xfId="1" applyFont="1" applyFill="1" applyBorder="1" applyProtection="1">
      <protection locked="0"/>
    </xf>
    <xf numFmtId="0" fontId="4" fillId="2" borderId="0" xfId="1" applyFont="1" applyFill="1" applyBorder="1" applyAlignment="1" applyProtection="1">
      <protection locked="0"/>
    </xf>
    <xf numFmtId="0" fontId="7" fillId="2" borderId="0" xfId="1" applyFont="1" applyFill="1" applyBorder="1" applyAlignment="1" applyProtection="1">
      <alignment horizontal="left" wrapText="1"/>
      <protection locked="0"/>
    </xf>
    <xf numFmtId="6" fontId="1" fillId="2" borderId="0" xfId="1" applyNumberFormat="1" applyFill="1" applyBorder="1" applyAlignment="1" applyProtection="1">
      <alignment horizontal="center" wrapText="1"/>
      <protection locked="0"/>
    </xf>
    <xf numFmtId="6" fontId="7" fillId="2" borderId="0" xfId="1" applyNumberFormat="1" applyFont="1" applyFill="1" applyBorder="1" applyAlignment="1" applyProtection="1">
      <alignment horizontal="center" wrapText="1"/>
      <protection locked="0"/>
    </xf>
    <xf numFmtId="6" fontId="1" fillId="2" borderId="1" xfId="1" applyNumberFormat="1" applyFont="1" applyFill="1" applyBorder="1" applyAlignment="1" applyProtection="1">
      <alignment horizontal="center" wrapText="1"/>
      <protection locked="0"/>
    </xf>
    <xf numFmtId="0" fontId="4" fillId="2" borderId="1" xfId="1" applyFont="1" applyFill="1" applyBorder="1" applyAlignment="1" applyProtection="1">
      <alignment horizontal="center"/>
      <protection locked="0"/>
    </xf>
    <xf numFmtId="6" fontId="1" fillId="0" borderId="2" xfId="1" applyNumberFormat="1" applyFont="1" applyFill="1" applyBorder="1" applyAlignment="1" applyProtection="1">
      <alignment horizontal="center"/>
    </xf>
    <xf numFmtId="6" fontId="1" fillId="0" borderId="5" xfId="1" applyNumberFormat="1" applyFont="1" applyFill="1" applyBorder="1" applyAlignment="1" applyProtection="1">
      <alignment horizontal="center" vertical="center" wrapText="1"/>
    </xf>
    <xf numFmtId="6" fontId="1" fillId="0" borderId="0" xfId="1" applyNumberFormat="1" applyFont="1" applyFill="1" applyBorder="1" applyAlignment="1" applyProtection="1">
      <alignment horizontal="center"/>
    </xf>
    <xf numFmtId="6" fontId="1" fillId="0" borderId="7" xfId="1" applyNumberFormat="1" applyFont="1" applyFill="1" applyBorder="1" applyAlignment="1" applyProtection="1">
      <alignment horizontal="center" vertical="center" wrapText="1"/>
    </xf>
    <xf numFmtId="6" fontId="1" fillId="0" borderId="1" xfId="1" applyNumberFormat="1" applyFont="1" applyFill="1" applyBorder="1" applyAlignment="1" applyProtection="1">
      <alignment horizontal="center"/>
    </xf>
    <xf numFmtId="6" fontId="1" fillId="0" borderId="9" xfId="1" applyNumberFormat="1" applyFont="1" applyFill="1" applyBorder="1" applyAlignment="1" applyProtection="1">
      <alignment horizontal="center" vertical="center" wrapText="1"/>
    </xf>
    <xf numFmtId="6" fontId="1" fillId="2" borderId="2" xfId="1" applyNumberFormat="1" applyFont="1" applyFill="1" applyBorder="1" applyAlignment="1" applyProtection="1">
      <alignment horizontal="center" wrapText="1"/>
      <protection locked="0"/>
    </xf>
    <xf numFmtId="8" fontId="1" fillId="0" borderId="2" xfId="1" applyNumberFormat="1" applyFont="1" applyFill="1" applyBorder="1" applyAlignment="1" applyProtection="1">
      <alignment horizontal="center"/>
    </xf>
    <xf numFmtId="8" fontId="1" fillId="0" borderId="0" xfId="1" applyNumberFormat="1" applyFont="1" applyFill="1" applyBorder="1" applyAlignment="1" applyProtection="1">
      <alignment horizontal="center"/>
    </xf>
    <xf numFmtId="8" fontId="1" fillId="0" borderId="1" xfId="1" applyNumberFormat="1" applyFont="1" applyFill="1" applyBorder="1" applyAlignment="1" applyProtection="1">
      <alignment horizontal="center"/>
    </xf>
    <xf numFmtId="0" fontId="1" fillId="7" borderId="2" xfId="1" applyNumberFormat="1" applyFont="1" applyFill="1" applyBorder="1" applyAlignment="1" applyProtection="1">
      <alignment horizontal="center"/>
    </xf>
    <xf numFmtId="0" fontId="1" fillId="7" borderId="0" xfId="1" applyNumberFormat="1" applyFont="1" applyFill="1" applyBorder="1" applyAlignment="1" applyProtection="1">
      <alignment horizontal="center"/>
    </xf>
    <xf numFmtId="0" fontId="1" fillId="7" borderId="0" xfId="1" applyFont="1" applyFill="1" applyBorder="1" applyProtection="1"/>
    <xf numFmtId="0" fontId="1" fillId="7" borderId="0" xfId="1" applyFill="1" applyBorder="1" applyProtection="1"/>
    <xf numFmtId="0" fontId="4" fillId="7" borderId="0" xfId="1" applyFont="1" applyFill="1" applyBorder="1" applyProtection="1"/>
    <xf numFmtId="0" fontId="4" fillId="7" borderId="0" xfId="1" applyFont="1" applyFill="1" applyBorder="1" applyAlignment="1" applyProtection="1"/>
    <xf numFmtId="0" fontId="7" fillId="7" borderId="0" xfId="1" applyFont="1" applyFill="1" applyBorder="1" applyAlignment="1" applyProtection="1">
      <alignment horizontal="left" wrapText="1"/>
    </xf>
    <xf numFmtId="6" fontId="1" fillId="7" borderId="0" xfId="1" applyNumberFormat="1" applyFill="1" applyBorder="1" applyAlignment="1" applyProtection="1">
      <alignment horizontal="center" wrapText="1"/>
    </xf>
    <xf numFmtId="6" fontId="7" fillId="7" borderId="0" xfId="1" applyNumberFormat="1" applyFont="1" applyFill="1" applyBorder="1" applyAlignment="1" applyProtection="1">
      <alignment horizontal="center" wrapText="1"/>
    </xf>
    <xf numFmtId="0" fontId="4" fillId="7" borderId="0" xfId="1" applyFont="1" applyFill="1" applyBorder="1" applyAlignment="1" applyProtection="1">
      <alignment horizontal="center"/>
    </xf>
    <xf numFmtId="0" fontId="3" fillId="7" borderId="0" xfId="1" applyFont="1" applyFill="1" applyBorder="1" applyAlignment="1" applyProtection="1">
      <alignment horizontal="right" wrapText="1" indent="1"/>
    </xf>
    <xf numFmtId="0" fontId="7" fillId="7" borderId="0" xfId="1" applyFont="1" applyFill="1" applyBorder="1" applyAlignment="1" applyProtection="1">
      <alignment horizontal="center" wrapText="1"/>
    </xf>
    <xf numFmtId="0" fontId="4" fillId="7" borderId="1" xfId="1" applyFont="1" applyFill="1" applyBorder="1" applyAlignment="1" applyProtection="1">
      <alignment horizontal="center"/>
    </xf>
    <xf numFmtId="0" fontId="14" fillId="7" borderId="2" xfId="1" applyNumberFormat="1" applyFont="1" applyFill="1" applyBorder="1" applyAlignment="1" applyProtection="1">
      <alignment horizontal="center"/>
    </xf>
    <xf numFmtId="0" fontId="5" fillId="2" borderId="6" xfId="1" applyFont="1" applyFill="1" applyBorder="1" applyAlignment="1" applyProtection="1">
      <protection locked="0"/>
    </xf>
    <xf numFmtId="0" fontId="5" fillId="2" borderId="6" xfId="1" applyFont="1" applyFill="1" applyBorder="1" applyAlignment="1" applyProtection="1">
      <alignment vertical="center" wrapText="1"/>
      <protection locked="0"/>
    </xf>
    <xf numFmtId="0" fontId="4" fillId="2" borderId="6" xfId="1" applyFont="1" applyFill="1" applyBorder="1" applyAlignment="1" applyProtection="1">
      <protection locked="0"/>
    </xf>
    <xf numFmtId="0" fontId="4" fillId="2" borderId="8" xfId="1" applyFont="1" applyFill="1" applyBorder="1" applyAlignment="1" applyProtection="1">
      <protection locked="0"/>
    </xf>
    <xf numFmtId="6" fontId="1" fillId="0" borderId="0" xfId="1" applyNumberFormat="1" applyFont="1" applyFill="1" applyBorder="1" applyAlignment="1" applyProtection="1">
      <alignment horizontal="center" wrapText="1"/>
    </xf>
    <xf numFmtId="164" fontId="1" fillId="0" borderId="0" xfId="1" applyNumberFormat="1" applyFont="1" applyFill="1" applyBorder="1" applyAlignment="1" applyProtection="1">
      <alignment horizontal="center"/>
    </xf>
    <xf numFmtId="164" fontId="1" fillId="0" borderId="1" xfId="1" applyNumberFormat="1" applyFont="1" applyFill="1" applyBorder="1" applyAlignment="1" applyProtection="1">
      <alignment horizontal="center"/>
    </xf>
    <xf numFmtId="0" fontId="1" fillId="2" borderId="4" xfId="1" applyFont="1" applyFill="1" applyBorder="1" applyProtection="1">
      <protection locked="0"/>
    </xf>
    <xf numFmtId="0" fontId="1" fillId="2" borderId="2" xfId="1" applyFont="1" applyFill="1" applyBorder="1" applyProtection="1">
      <protection locked="0"/>
    </xf>
    <xf numFmtId="0" fontId="1" fillId="2" borderId="6" xfId="1" applyFont="1" applyFill="1" applyBorder="1" applyProtection="1">
      <protection locked="0"/>
    </xf>
    <xf numFmtId="0" fontId="1" fillId="2" borderId="6" xfId="1" applyFill="1" applyBorder="1" applyProtection="1">
      <protection locked="0"/>
    </xf>
    <xf numFmtId="0" fontId="1" fillId="2" borderId="6" xfId="1" applyFill="1" applyBorder="1" applyAlignment="1" applyProtection="1">
      <alignment horizontal="centerContinuous"/>
      <protection locked="0"/>
    </xf>
    <xf numFmtId="0" fontId="1" fillId="2" borderId="0" xfId="1" applyFill="1" applyBorder="1" applyAlignment="1" applyProtection="1">
      <alignment horizontal="centerContinuous"/>
      <protection locked="0"/>
    </xf>
    <xf numFmtId="0" fontId="7" fillId="2" borderId="6" xfId="1" applyFont="1" applyFill="1" applyBorder="1" applyProtection="1">
      <protection locked="0"/>
    </xf>
    <xf numFmtId="0" fontId="7" fillId="2" borderId="0" xfId="1" applyFont="1" applyFill="1" applyBorder="1" applyProtection="1">
      <protection locked="0"/>
    </xf>
    <xf numFmtId="0" fontId="6" fillId="2" borderId="6" xfId="1" applyFont="1" applyFill="1" applyBorder="1" applyProtection="1">
      <protection locked="0"/>
    </xf>
    <xf numFmtId="0" fontId="6" fillId="2" borderId="0" xfId="1" applyFont="1" applyFill="1" applyBorder="1" applyProtection="1">
      <protection locked="0"/>
    </xf>
    <xf numFmtId="0" fontId="4" fillId="2" borderId="6" xfId="1" applyFont="1" applyFill="1" applyBorder="1" applyProtection="1">
      <protection locked="0"/>
    </xf>
    <xf numFmtId="6" fontId="1" fillId="0" borderId="5" xfId="1" applyNumberFormat="1" applyFont="1" applyFill="1" applyBorder="1" applyAlignment="1" applyProtection="1">
      <alignment horizontal="center" wrapText="1"/>
    </xf>
    <xf numFmtId="6" fontId="1" fillId="0" borderId="7" xfId="1" applyNumberFormat="1" applyFont="1" applyFill="1" applyBorder="1" applyAlignment="1" applyProtection="1">
      <alignment horizontal="center" wrapText="1"/>
    </xf>
    <xf numFmtId="6" fontId="1" fillId="0" borderId="9" xfId="1" applyNumberFormat="1" applyFont="1" applyFill="1" applyBorder="1" applyAlignment="1" applyProtection="1">
      <alignment horizontal="center" wrapText="1"/>
    </xf>
    <xf numFmtId="0" fontId="30" fillId="7" borderId="10" xfId="1" applyFont="1" applyFill="1" applyBorder="1" applyAlignment="1">
      <alignment horizontal="centerContinuous" vertical="center"/>
    </xf>
    <xf numFmtId="0" fontId="30" fillId="7" borderId="12" xfId="1" applyFont="1" applyFill="1" applyBorder="1" applyAlignment="1">
      <alignment horizontal="centerContinuous" vertical="center"/>
    </xf>
    <xf numFmtId="0" fontId="14" fillId="2" borderId="0" xfId="1" applyFont="1" applyFill="1" applyBorder="1" applyAlignment="1" applyProtection="1">
      <alignment horizontal="left" wrapText="1"/>
      <protection locked="0"/>
    </xf>
    <xf numFmtId="0" fontId="7" fillId="4" borderId="3" xfId="1" applyFont="1" applyFill="1" applyBorder="1" applyAlignment="1">
      <alignment horizontal="left" wrapText="1"/>
    </xf>
    <xf numFmtId="0" fontId="7" fillId="4" borderId="3" xfId="1" quotePrefix="1" applyFont="1" applyFill="1" applyBorder="1" applyAlignment="1">
      <alignment horizontal="left" wrapText="1"/>
    </xf>
    <xf numFmtId="0" fontId="7" fillId="4" borderId="3" xfId="1" quotePrefix="1" applyFont="1" applyFill="1" applyBorder="1" applyAlignment="1">
      <alignment horizontal="center" wrapText="1"/>
    </xf>
    <xf numFmtId="6" fontId="7" fillId="4" borderId="3" xfId="1" applyNumberFormat="1" applyFont="1" applyFill="1" applyBorder="1" applyAlignment="1">
      <alignment wrapText="1"/>
    </xf>
    <xf numFmtId="0" fontId="0" fillId="6" borderId="0" xfId="0" applyFill="1"/>
    <xf numFmtId="0" fontId="25" fillId="6" borderId="3" xfId="0" applyFont="1" applyFill="1" applyBorder="1" applyAlignment="1">
      <alignment horizontal="left" wrapText="1"/>
    </xf>
    <xf numFmtId="0" fontId="26" fillId="6" borderId="3" xfId="0" applyFont="1" applyFill="1" applyBorder="1" applyAlignment="1">
      <alignment horizontal="center" vertical="top" wrapText="1"/>
    </xf>
    <xf numFmtId="0" fontId="27" fillId="6" borderId="3" xfId="0" applyFont="1" applyFill="1" applyBorder="1" applyAlignment="1">
      <alignment horizontal="center" vertical="top"/>
    </xf>
    <xf numFmtId="0" fontId="29" fillId="6" borderId="3" xfId="0" applyFont="1" applyFill="1" applyBorder="1" applyAlignment="1">
      <alignment horizontal="center" vertical="top" wrapText="1"/>
    </xf>
    <xf numFmtId="0" fontId="28" fillId="6" borderId="3" xfId="0" applyFont="1" applyFill="1" applyBorder="1" applyAlignment="1">
      <alignment horizontal="center" vertical="top" wrapText="1"/>
    </xf>
    <xf numFmtId="0" fontId="2" fillId="6" borderId="0" xfId="1" applyFont="1" applyFill="1" applyBorder="1" applyAlignment="1"/>
    <xf numFmtId="0" fontId="14" fillId="2" borderId="2" xfId="1" applyFont="1" applyFill="1" applyBorder="1" applyAlignment="1" applyProtection="1">
      <alignment horizontal="left" wrapText="1"/>
      <protection locked="0"/>
    </xf>
    <xf numFmtId="0" fontId="1" fillId="2" borderId="0" xfId="1" applyFill="1" applyBorder="1" applyAlignment="1" applyProtection="1">
      <alignment horizontal="left" wrapText="1"/>
      <protection locked="0"/>
    </xf>
    <xf numFmtId="0" fontId="6" fillId="2" borderId="0" xfId="1" applyFont="1" applyFill="1" applyBorder="1" applyAlignment="1" applyProtection="1">
      <alignment horizontal="left" wrapText="1"/>
      <protection locked="0"/>
    </xf>
    <xf numFmtId="0" fontId="4" fillId="2" borderId="0" xfId="1" applyFont="1" applyFill="1" applyBorder="1" applyAlignment="1" applyProtection="1">
      <alignment horizontal="left" wrapText="1"/>
      <protection locked="0"/>
    </xf>
    <xf numFmtId="0" fontId="3" fillId="2" borderId="0" xfId="1" applyFont="1" applyFill="1" applyBorder="1" applyAlignment="1" applyProtection="1">
      <alignment horizontal="left" wrapText="1"/>
      <protection locked="0"/>
    </xf>
    <xf numFmtId="0" fontId="4" fillId="2" borderId="1" xfId="1" applyFont="1" applyFill="1" applyBorder="1" applyAlignment="1" applyProtection="1">
      <alignment horizontal="left" wrapText="1"/>
      <protection locked="0"/>
    </xf>
    <xf numFmtId="0" fontId="1" fillId="6" borderId="0" xfId="1" applyFill="1" applyBorder="1" applyAlignment="1">
      <alignment horizontal="left" wrapText="1"/>
    </xf>
    <xf numFmtId="0" fontId="1" fillId="2" borderId="1" xfId="1" applyFont="1" applyFill="1" applyBorder="1" applyAlignment="1" applyProtection="1">
      <alignment horizontal="left" wrapText="1"/>
      <protection locked="0"/>
    </xf>
    <xf numFmtId="0" fontId="35" fillId="4" borderId="3" xfId="1" applyFont="1" applyFill="1" applyBorder="1" applyAlignment="1">
      <alignment vertical="center"/>
    </xf>
    <xf numFmtId="0" fontId="35" fillId="4" borderId="3" xfId="1" applyFont="1" applyFill="1" applyBorder="1" applyAlignment="1"/>
    <xf numFmtId="0" fontId="37" fillId="2" borderId="6" xfId="1" applyFont="1" applyFill="1" applyBorder="1" applyAlignment="1" applyProtection="1">
      <alignment vertical="center"/>
      <protection locked="0"/>
    </xf>
    <xf numFmtId="0" fontId="1" fillId="2" borderId="6" xfId="1" applyFont="1" applyFill="1" applyBorder="1" applyAlignment="1" applyProtection="1">
      <alignment vertical="center"/>
      <protection locked="0"/>
    </xf>
    <xf numFmtId="0" fontId="1" fillId="2" borderId="6" xfId="1" applyFont="1" applyFill="1" applyBorder="1" applyAlignment="1" applyProtection="1">
      <alignment vertical="center" wrapText="1"/>
      <protection locked="0"/>
    </xf>
    <xf numFmtId="0" fontId="4" fillId="2" borderId="6" xfId="1" applyFont="1" applyFill="1" applyBorder="1" applyAlignment="1" applyProtection="1">
      <alignment wrapText="1"/>
      <protection locked="0"/>
    </xf>
    <xf numFmtId="0" fontId="6" fillId="2" borderId="6" xfId="1" applyFont="1" applyFill="1" applyBorder="1" applyAlignment="1" applyProtection="1">
      <alignment vertical="center"/>
      <protection locked="0"/>
    </xf>
    <xf numFmtId="0" fontId="15" fillId="2" borderId="6" xfId="1" applyFont="1" applyFill="1" applyBorder="1" applyAlignment="1" applyProtection="1">
      <alignment wrapText="1"/>
      <protection locked="0"/>
    </xf>
    <xf numFmtId="0" fontId="1" fillId="2" borderId="4" xfId="1" applyFont="1" applyFill="1" applyBorder="1" applyAlignment="1" applyProtection="1">
      <alignment wrapText="1"/>
      <protection locked="0"/>
    </xf>
    <xf numFmtId="0" fontId="38" fillId="2" borderId="6" xfId="1" applyFont="1" applyFill="1" applyBorder="1" applyAlignment="1" applyProtection="1">
      <alignment vertical="center"/>
      <protection locked="0"/>
    </xf>
    <xf numFmtId="0" fontId="1" fillId="2" borderId="2" xfId="1" applyNumberFormat="1" applyFont="1" applyFill="1" applyBorder="1" applyAlignment="1" applyProtection="1">
      <alignment horizontal="center"/>
    </xf>
    <xf numFmtId="0" fontId="1" fillId="2" borderId="0" xfId="1" applyNumberFormat="1" applyFont="1" applyFill="1" applyBorder="1" applyAlignment="1" applyProtection="1">
      <alignment horizontal="center"/>
    </xf>
    <xf numFmtId="0" fontId="1" fillId="2" borderId="0" xfId="1" applyFont="1" applyFill="1" applyBorder="1" applyProtection="1"/>
    <xf numFmtId="0" fontId="1" fillId="2" borderId="0" xfId="1" applyFill="1" applyBorder="1" applyProtection="1"/>
    <xf numFmtId="0" fontId="4" fillId="2" borderId="0" xfId="1" applyFont="1" applyFill="1" applyBorder="1" applyProtection="1"/>
    <xf numFmtId="0" fontId="4" fillId="2" borderId="0" xfId="1" applyFont="1" applyFill="1" applyBorder="1" applyAlignment="1" applyProtection="1"/>
    <xf numFmtId="0" fontId="7" fillId="2" borderId="0" xfId="1" applyFont="1" applyFill="1" applyBorder="1" applyAlignment="1" applyProtection="1">
      <alignment horizontal="left" wrapText="1"/>
    </xf>
    <xf numFmtId="6" fontId="1" fillId="2" borderId="0" xfId="1" applyNumberFormat="1" applyFill="1" applyBorder="1" applyAlignment="1" applyProtection="1">
      <alignment horizontal="center" wrapText="1"/>
    </xf>
    <xf numFmtId="6" fontId="7" fillId="2" borderId="0" xfId="1" applyNumberFormat="1" applyFont="1" applyFill="1" applyBorder="1" applyAlignment="1" applyProtection="1">
      <alignment horizontal="center" wrapText="1"/>
    </xf>
    <xf numFmtId="0" fontId="4" fillId="2" borderId="0" xfId="1" applyFont="1" applyFill="1" applyBorder="1" applyAlignment="1" applyProtection="1">
      <alignment horizontal="center"/>
    </xf>
    <xf numFmtId="0" fontId="3" fillId="2" borderId="0" xfId="1" applyFont="1" applyFill="1" applyBorder="1" applyAlignment="1" applyProtection="1">
      <alignment horizontal="right" wrapText="1" indent="1"/>
    </xf>
    <xf numFmtId="0" fontId="7" fillId="2" borderId="0" xfId="1" applyFont="1" applyFill="1" applyBorder="1" applyAlignment="1" applyProtection="1">
      <alignment horizontal="center" wrapText="1"/>
    </xf>
    <xf numFmtId="0" fontId="4" fillId="2" borderId="1" xfId="1" applyFont="1" applyFill="1" applyBorder="1" applyAlignment="1" applyProtection="1">
      <alignment horizontal="center"/>
    </xf>
    <xf numFmtId="0" fontId="1" fillId="6" borderId="3" xfId="1" applyFill="1" applyBorder="1" applyAlignment="1" applyProtection="1">
      <alignment horizontal="right"/>
    </xf>
    <xf numFmtId="0" fontId="26" fillId="6" borderId="3" xfId="0" applyFont="1" applyFill="1" applyBorder="1" applyAlignment="1">
      <alignment horizontal="right"/>
    </xf>
    <xf numFmtId="0" fontId="1" fillId="6" borderId="3" xfId="1" applyFont="1" applyFill="1" applyBorder="1" applyAlignment="1" applyProtection="1">
      <alignment horizontal="right"/>
    </xf>
    <xf numFmtId="0" fontId="36" fillId="2" borderId="3" xfId="1" applyFont="1" applyFill="1" applyBorder="1" applyAlignment="1" applyProtection="1">
      <alignment horizontal="right"/>
      <protection locked="0"/>
    </xf>
    <xf numFmtId="0" fontId="17" fillId="4" borderId="8" xfId="0" quotePrefix="1" applyFont="1" applyFill="1" applyBorder="1" applyAlignment="1">
      <alignment horizontal="left" wrapText="1"/>
    </xf>
    <xf numFmtId="0" fontId="17" fillId="4" borderId="1" xfId="0" quotePrefix="1" applyFont="1" applyFill="1" applyBorder="1" applyAlignment="1">
      <alignment horizontal="left" wrapText="1"/>
    </xf>
    <xf numFmtId="0" fontId="17" fillId="4" borderId="9" xfId="0" quotePrefix="1" applyFont="1" applyFill="1" applyBorder="1" applyAlignment="1">
      <alignment horizontal="left" wrapText="1"/>
    </xf>
    <xf numFmtId="0" fontId="11" fillId="5" borderId="0" xfId="1" applyFont="1" applyFill="1" applyAlignment="1">
      <alignment horizontal="center"/>
    </xf>
    <xf numFmtId="0" fontId="16" fillId="3" borderId="0" xfId="1" applyFont="1" applyFill="1" applyBorder="1" applyAlignment="1">
      <alignment horizontal="center" vertical="center"/>
    </xf>
    <xf numFmtId="0" fontId="18" fillId="4" borderId="10"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4" xfId="0" applyFont="1" applyFill="1" applyBorder="1" applyAlignment="1">
      <alignment horizontal="center"/>
    </xf>
    <xf numFmtId="0" fontId="18" fillId="4" borderId="2" xfId="0" applyFont="1" applyFill="1" applyBorder="1" applyAlignment="1">
      <alignment horizontal="center"/>
    </xf>
    <xf numFmtId="0" fontId="18" fillId="4" borderId="5" xfId="0" applyFont="1" applyFill="1" applyBorder="1" applyAlignment="1">
      <alignment horizontal="center"/>
    </xf>
    <xf numFmtId="0" fontId="14" fillId="4" borderId="6" xfId="0" applyFont="1" applyFill="1" applyBorder="1" applyAlignment="1">
      <alignment horizontal="center"/>
    </xf>
    <xf numFmtId="0" fontId="14" fillId="4" borderId="0" xfId="0" applyFont="1" applyFill="1" applyBorder="1" applyAlignment="1">
      <alignment horizontal="center"/>
    </xf>
    <xf numFmtId="0" fontId="14" fillId="4" borderId="7" xfId="0" applyFont="1" applyFill="1" applyBorder="1" applyAlignment="1">
      <alignment horizontal="center"/>
    </xf>
    <xf numFmtId="0" fontId="17" fillId="4" borderId="6" xfId="0" quotePrefix="1" applyFont="1" applyFill="1" applyBorder="1" applyAlignment="1">
      <alignment horizontal="left" wrapText="1"/>
    </xf>
    <xf numFmtId="0" fontId="17" fillId="4" borderId="0" xfId="0" quotePrefix="1" applyFont="1" applyFill="1" applyBorder="1" applyAlignment="1">
      <alignment horizontal="left" wrapText="1"/>
    </xf>
    <xf numFmtId="0" fontId="17" fillId="4" borderId="7" xfId="0" quotePrefix="1" applyFont="1" applyFill="1" applyBorder="1" applyAlignment="1">
      <alignment horizontal="left" wrapText="1"/>
    </xf>
    <xf numFmtId="0" fontId="14" fillId="4" borderId="6" xfId="0" applyFont="1" applyFill="1" applyBorder="1" applyAlignment="1">
      <alignment horizontal="left"/>
    </xf>
    <xf numFmtId="0" fontId="14" fillId="4" borderId="0" xfId="0" applyFont="1" applyFill="1" applyBorder="1" applyAlignment="1">
      <alignment horizontal="left"/>
    </xf>
    <xf numFmtId="0" fontId="14" fillId="4" borderId="7" xfId="0" applyFont="1" applyFill="1" applyBorder="1" applyAlignment="1">
      <alignment horizontal="left"/>
    </xf>
  </cellXfs>
  <cellStyles count="2">
    <cellStyle name="Normal" xfId="0" builtinId="0"/>
    <cellStyle name="Normal_Healthcare Foundation - Migrant 2009" xfId="1" xr:uid="{B7B2B55A-AC77-4489-8DC1-843FEC54D0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149F-A672-4978-8358-AD6CE1D0AB84}">
  <dimension ref="A1:P42"/>
  <sheetViews>
    <sheetView showGridLines="0" tabSelected="1" zoomScale="50" zoomScaleNormal="50" workbookViewId="0">
      <selection activeCell="N25" sqref="N25"/>
    </sheetView>
  </sheetViews>
  <sheetFormatPr defaultColWidth="8.7109375" defaultRowHeight="12.75"/>
  <cols>
    <col min="1" max="1" width="1.5703125" style="28" customWidth="1"/>
    <col min="2" max="2" width="20.5703125" style="28" customWidth="1"/>
    <col min="3" max="3" width="8.42578125" style="28" customWidth="1"/>
    <col min="4" max="4" width="9.5703125" style="28" customWidth="1"/>
    <col min="5" max="5" width="50.140625" style="28" customWidth="1"/>
    <col min="6" max="6" width="53.140625" style="28" bestFit="1" customWidth="1"/>
    <col min="7" max="7" width="27.85546875" style="28" customWidth="1"/>
    <col min="8" max="8" width="8.7109375" style="28"/>
    <col min="9" max="9" width="13.85546875" style="28" customWidth="1"/>
    <col min="10" max="16384" width="8.7109375" style="28"/>
  </cols>
  <sheetData>
    <row r="1" spans="1:16" ht="18">
      <c r="A1" s="27"/>
      <c r="B1" s="310" t="s">
        <v>0</v>
      </c>
      <c r="C1" s="310"/>
      <c r="D1" s="310"/>
      <c r="E1" s="310"/>
      <c r="F1" s="310"/>
      <c r="G1" s="310"/>
      <c r="H1" s="310"/>
      <c r="I1" s="310"/>
      <c r="J1" s="310"/>
      <c r="K1" s="310"/>
      <c r="L1" s="310"/>
      <c r="M1" s="29"/>
      <c r="N1" s="29"/>
      <c r="O1" s="29"/>
      <c r="P1" s="29"/>
    </row>
    <row r="2" spans="1:16" ht="18">
      <c r="B2" s="311" t="s">
        <v>15</v>
      </c>
      <c r="C2" s="311"/>
      <c r="D2" s="311"/>
      <c r="E2" s="311"/>
      <c r="F2" s="311"/>
      <c r="G2" s="311"/>
      <c r="H2" s="311"/>
      <c r="I2" s="311"/>
      <c r="J2" s="311"/>
      <c r="K2" s="311"/>
      <c r="L2" s="311"/>
      <c r="M2" s="29"/>
      <c r="N2" s="29"/>
      <c r="O2" s="29"/>
      <c r="P2" s="29"/>
    </row>
    <row r="4" spans="1:16" ht="54" customHeight="1">
      <c r="B4" s="312" t="s">
        <v>51</v>
      </c>
      <c r="C4" s="313"/>
      <c r="D4" s="313"/>
      <c r="E4" s="313"/>
      <c r="F4" s="313"/>
      <c r="G4" s="313"/>
      <c r="H4" s="313"/>
      <c r="I4" s="313"/>
      <c r="J4" s="313"/>
      <c r="K4" s="313"/>
      <c r="L4" s="314"/>
    </row>
    <row r="5" spans="1:16" ht="18">
      <c r="B5" s="30"/>
    </row>
    <row r="7" spans="1:16" ht="18">
      <c r="B7" s="315" t="s">
        <v>16</v>
      </c>
      <c r="C7" s="316"/>
      <c r="D7" s="316"/>
      <c r="E7" s="316"/>
      <c r="F7" s="316"/>
      <c r="G7" s="316"/>
      <c r="H7" s="316"/>
      <c r="I7" s="316"/>
      <c r="J7" s="316"/>
      <c r="K7" s="316"/>
      <c r="L7" s="317"/>
    </row>
    <row r="8" spans="1:16">
      <c r="B8" s="318"/>
      <c r="C8" s="319"/>
      <c r="D8" s="319"/>
      <c r="E8" s="319"/>
      <c r="F8" s="319"/>
      <c r="G8" s="319"/>
      <c r="H8" s="319"/>
      <c r="I8" s="319"/>
      <c r="J8" s="319"/>
      <c r="K8" s="319"/>
      <c r="L8" s="320"/>
    </row>
    <row r="9" spans="1:16" ht="18">
      <c r="B9" s="321" t="s">
        <v>1462</v>
      </c>
      <c r="C9" s="322"/>
      <c r="D9" s="322"/>
      <c r="E9" s="322"/>
      <c r="F9" s="322"/>
      <c r="G9" s="322"/>
      <c r="H9" s="322"/>
      <c r="I9" s="322"/>
      <c r="J9" s="322"/>
      <c r="K9" s="322"/>
      <c r="L9" s="323"/>
    </row>
    <row r="10" spans="1:16" ht="39.950000000000003" customHeight="1">
      <c r="B10" s="324"/>
      <c r="C10" s="325"/>
      <c r="D10" s="325"/>
      <c r="E10" s="325"/>
      <c r="F10" s="325"/>
      <c r="G10" s="325"/>
      <c r="H10" s="325"/>
      <c r="I10" s="325"/>
      <c r="J10" s="325"/>
      <c r="K10" s="325"/>
      <c r="L10" s="326"/>
    </row>
    <row r="11" spans="1:16" ht="18">
      <c r="B11" s="321" t="s">
        <v>53</v>
      </c>
      <c r="C11" s="322"/>
      <c r="D11" s="322"/>
      <c r="E11" s="322"/>
      <c r="F11" s="322"/>
      <c r="G11" s="322"/>
      <c r="H11" s="322"/>
      <c r="I11" s="322"/>
      <c r="J11" s="322"/>
      <c r="K11" s="322"/>
      <c r="L11" s="323"/>
    </row>
    <row r="12" spans="1:16" ht="50.1" customHeight="1">
      <c r="B12" s="324"/>
      <c r="C12" s="325"/>
      <c r="D12" s="325"/>
      <c r="E12" s="325"/>
      <c r="F12" s="325"/>
      <c r="G12" s="325"/>
      <c r="H12" s="325"/>
      <c r="I12" s="325"/>
      <c r="J12" s="325"/>
      <c r="K12" s="325"/>
      <c r="L12" s="326"/>
    </row>
    <row r="13" spans="1:16" ht="18">
      <c r="B13" s="321" t="s">
        <v>17</v>
      </c>
      <c r="C13" s="322"/>
      <c r="D13" s="322"/>
      <c r="E13" s="322"/>
      <c r="F13" s="322"/>
      <c r="G13" s="322"/>
      <c r="H13" s="322"/>
      <c r="I13" s="322"/>
      <c r="J13" s="322"/>
      <c r="K13" s="322"/>
      <c r="L13" s="323"/>
    </row>
    <row r="14" spans="1:16" ht="35.1" customHeight="1">
      <c r="B14" s="324"/>
      <c r="C14" s="325"/>
      <c r="D14" s="325"/>
      <c r="E14" s="325"/>
      <c r="F14" s="325"/>
      <c r="G14" s="325"/>
      <c r="H14" s="325"/>
      <c r="I14" s="325"/>
      <c r="J14" s="325"/>
      <c r="K14" s="325"/>
      <c r="L14" s="326"/>
    </row>
    <row r="15" spans="1:16" ht="18">
      <c r="B15" s="307" t="s">
        <v>52</v>
      </c>
      <c r="C15" s="308"/>
      <c r="D15" s="308"/>
      <c r="E15" s="308"/>
      <c r="F15" s="308"/>
      <c r="G15" s="308"/>
      <c r="H15" s="308"/>
      <c r="I15" s="308"/>
      <c r="J15" s="308"/>
      <c r="K15" s="308"/>
      <c r="L15" s="309"/>
    </row>
    <row r="18" spans="4:10" ht="38.25" customHeight="1">
      <c r="E18" s="280" t="s">
        <v>12</v>
      </c>
      <c r="F18" s="306" t="s">
        <v>1461</v>
      </c>
    </row>
    <row r="19" spans="4:10" ht="44.25" customHeight="1">
      <c r="E19" s="281" t="s">
        <v>11</v>
      </c>
      <c r="F19" s="306" t="s">
        <v>1461</v>
      </c>
    </row>
    <row r="23" spans="4:10" ht="18.75">
      <c r="G23" s="150" t="s">
        <v>1417</v>
      </c>
    </row>
    <row r="24" spans="4:10" ht="18">
      <c r="D24" s="134" t="s">
        <v>1416</v>
      </c>
      <c r="E24" s="132"/>
      <c r="F24" s="133"/>
      <c r="G24" s="148" t="s">
        <v>1454</v>
      </c>
      <c r="J24" s="29"/>
    </row>
    <row r="25" spans="4:10" ht="18">
      <c r="D25" s="135"/>
      <c r="E25" s="136" t="s">
        <v>1440</v>
      </c>
      <c r="F25" s="146">
        <f>SUM('Table 4 - Other Requests'!C8,'Table 1 - Service Center Menu'!C8)</f>
        <v>0</v>
      </c>
      <c r="G25" s="149">
        <f>SUM('Table 1 - Service Center Menu'!C9,'Table 4 - Other Requests'!C9)</f>
        <v>0</v>
      </c>
      <c r="J25" s="130"/>
    </row>
    <row r="26" spans="4:10" ht="18">
      <c r="D26" s="135"/>
      <c r="E26" s="136" t="s">
        <v>1400</v>
      </c>
      <c r="F26" s="146">
        <f>'Table 2 - Full-Time Personnel'!C8</f>
        <v>0</v>
      </c>
      <c r="G26" s="149">
        <f>'Table 2 - Full-Time Personnel'!C9</f>
        <v>0</v>
      </c>
      <c r="J26" s="130"/>
    </row>
    <row r="27" spans="4:10" ht="18">
      <c r="D27" s="135"/>
      <c r="E27" s="136" t="s">
        <v>1401</v>
      </c>
      <c r="F27" s="146">
        <f>'Table 3 - Part-Time Personnel'!C8</f>
        <v>0</v>
      </c>
      <c r="G27" s="149">
        <f>'Table 3 - Part-Time Personnel'!C9</f>
        <v>0</v>
      </c>
      <c r="J27" s="130"/>
    </row>
    <row r="28" spans="4:10" ht="18">
      <c r="D28" s="137"/>
      <c r="E28" s="138" t="s">
        <v>1402</v>
      </c>
      <c r="F28" s="147">
        <f>SUM(F25:F27)</f>
        <v>0</v>
      </c>
      <c r="G28" s="151">
        <f>SUM(G25:G27)</f>
        <v>0</v>
      </c>
      <c r="J28" s="130"/>
    </row>
    <row r="38" spans="3:12">
      <c r="C38" s="131"/>
      <c r="K38" s="29"/>
      <c r="L38" s="29"/>
    </row>
    <row r="39" spans="3:12">
      <c r="C39" s="130"/>
    </row>
    <row r="40" spans="3:12">
      <c r="C40" s="130"/>
    </row>
    <row r="41" spans="3:12">
      <c r="C41" s="130"/>
    </row>
    <row r="42" spans="3:12">
      <c r="C42" s="130"/>
    </row>
  </sheetData>
  <sheetProtection sheet="1" objects="1" scenarios="1"/>
  <mergeCells count="12">
    <mergeCell ref="B15:L15"/>
    <mergeCell ref="B1:L1"/>
    <mergeCell ref="B2:L2"/>
    <mergeCell ref="B4:L4"/>
    <mergeCell ref="B7:L7"/>
    <mergeCell ref="B8:L8"/>
    <mergeCell ref="B9:L9"/>
    <mergeCell ref="B10:L10"/>
    <mergeCell ref="B11:L11"/>
    <mergeCell ref="B12:L12"/>
    <mergeCell ref="B13:L13"/>
    <mergeCell ref="B14:L14"/>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47EFB-183A-4905-841D-DB93CEA83D30}">
  <sheetPr>
    <pageSetUpPr fitToPage="1"/>
  </sheetPr>
  <dimension ref="A1:AC211"/>
  <sheetViews>
    <sheetView zoomScale="70" zoomScaleNormal="70" workbookViewId="0">
      <pane xSplit="6" ySplit="11" topLeftCell="G12" activePane="bottomRight" state="frozen"/>
      <selection pane="topRight" activeCell="G1" sqref="G1"/>
      <selection pane="bottomLeft" activeCell="A12" sqref="A12"/>
      <selection pane="bottomRight" activeCell="U21" sqref="U21"/>
    </sheetView>
  </sheetViews>
  <sheetFormatPr defaultColWidth="9.140625" defaultRowHeight="12.75"/>
  <cols>
    <col min="1" max="1" width="2.7109375" style="43" customWidth="1"/>
    <col min="2" max="2" width="34.85546875" style="75" bestFit="1" customWidth="1"/>
    <col min="3" max="5" width="20.5703125" style="52" customWidth="1"/>
    <col min="6" max="6" width="40.5703125" style="52" customWidth="1"/>
    <col min="7" max="7" width="54.5703125" style="52" customWidth="1"/>
    <col min="8" max="13" width="20" style="52" customWidth="1"/>
    <col min="14" max="19" width="20" style="52" hidden="1" customWidth="1"/>
    <col min="20" max="21" width="20" style="52" customWidth="1"/>
    <col min="22" max="22" width="20" style="63" customWidth="1"/>
    <col min="23" max="23" width="2.140625" style="43" customWidth="1"/>
    <col min="24" max="24" width="2.140625" style="43" hidden="1" customWidth="1"/>
    <col min="25" max="25" width="0" style="43" hidden="1" customWidth="1"/>
    <col min="26" max="26" width="35.5703125" style="43" customWidth="1"/>
    <col min="27" max="27" width="100.5703125" style="43" customWidth="1"/>
    <col min="28" max="28" width="45.5703125" style="52" hidden="1" customWidth="1"/>
    <col min="29" max="29" width="50.5703125" style="52" hidden="1" customWidth="1"/>
    <col min="30" max="30" width="9.140625" style="43"/>
    <col min="31" max="31" width="9.140625" style="43" customWidth="1"/>
    <col min="32" max="16384" width="9.140625" style="43"/>
  </cols>
  <sheetData>
    <row r="1" spans="1:29" ht="18">
      <c r="B1" s="56" t="s">
        <v>0</v>
      </c>
      <c r="C1" s="57"/>
      <c r="D1" s="57"/>
      <c r="E1" s="57"/>
      <c r="F1" s="57"/>
      <c r="G1" s="57"/>
      <c r="H1" s="57"/>
      <c r="I1" s="57"/>
      <c r="J1" s="57"/>
      <c r="K1" s="57"/>
      <c r="L1" s="57"/>
      <c r="M1" s="57"/>
      <c r="N1" s="57"/>
      <c r="O1" s="57"/>
      <c r="P1" s="57"/>
      <c r="Q1" s="57"/>
      <c r="R1" s="57"/>
      <c r="S1" s="57"/>
      <c r="T1" s="57"/>
      <c r="U1" s="57"/>
      <c r="V1" s="58"/>
    </row>
    <row r="2" spans="1:29">
      <c r="A2" s="44" t="s">
        <v>8</v>
      </c>
      <c r="B2" s="24" t="s">
        <v>12</v>
      </c>
      <c r="C2" s="305" t="str">
        <f>IF('Instructions and Totals'!F18="","",'Instructions and Totals'!F18)</f>
        <v xml:space="preserve"> </v>
      </c>
      <c r="D2" s="110"/>
      <c r="E2" s="69"/>
      <c r="F2" s="69"/>
      <c r="G2" s="69"/>
    </row>
    <row r="3" spans="1:29">
      <c r="A3" s="45"/>
      <c r="B3" s="25" t="s">
        <v>11</v>
      </c>
      <c r="C3" s="303" t="str">
        <f>IF('Instructions and Totals'!F19="","",'Instructions and Totals'!F19)</f>
        <v xml:space="preserve"> </v>
      </c>
      <c r="D3" s="111"/>
      <c r="E3" s="53"/>
      <c r="F3" s="53"/>
      <c r="G3" s="53"/>
      <c r="H3" s="53"/>
      <c r="I3" s="53"/>
      <c r="J3" s="53"/>
      <c r="K3" s="53"/>
      <c r="L3" s="53"/>
      <c r="M3" s="53"/>
      <c r="N3" s="53"/>
      <c r="O3" s="53"/>
      <c r="P3" s="53"/>
      <c r="Q3" s="53"/>
      <c r="R3" s="53"/>
      <c r="S3" s="53"/>
      <c r="T3" s="53"/>
      <c r="U3" s="53"/>
      <c r="V3" s="59"/>
      <c r="W3" s="45"/>
      <c r="X3" s="45"/>
    </row>
    <row r="4" spans="1:29">
      <c r="A4" s="45"/>
      <c r="B4" s="71"/>
      <c r="C4" s="53"/>
      <c r="D4" s="53"/>
      <c r="E4" s="53"/>
      <c r="F4" s="53"/>
      <c r="G4" s="53"/>
      <c r="H4" s="53"/>
      <c r="I4" s="53"/>
      <c r="J4" s="53"/>
      <c r="K4" s="53"/>
      <c r="L4" s="53"/>
      <c r="M4" s="53"/>
      <c r="N4" s="53"/>
      <c r="O4" s="53"/>
      <c r="P4" s="53"/>
      <c r="Q4" s="53"/>
      <c r="R4" s="53"/>
      <c r="S4" s="53"/>
      <c r="T4" s="53"/>
      <c r="U4" s="53"/>
      <c r="V4" s="59"/>
      <c r="W4" s="45"/>
      <c r="X4" s="45"/>
    </row>
    <row r="5" spans="1:29" ht="18">
      <c r="A5" s="44" t="s">
        <v>8</v>
      </c>
      <c r="B5" s="60" t="s">
        <v>1474</v>
      </c>
      <c r="C5" s="2"/>
      <c r="D5" s="2"/>
      <c r="E5" s="2"/>
      <c r="F5" s="2"/>
      <c r="G5" s="2"/>
      <c r="H5" s="2"/>
      <c r="I5" s="2"/>
      <c r="J5" s="2"/>
      <c r="K5" s="2"/>
      <c r="L5" s="2"/>
      <c r="M5" s="2"/>
      <c r="N5" s="2"/>
      <c r="O5" s="2"/>
      <c r="P5" s="2"/>
      <c r="Q5" s="2"/>
      <c r="R5" s="2"/>
      <c r="S5" s="2"/>
      <c r="T5" s="2"/>
      <c r="U5" s="2"/>
      <c r="V5" s="61"/>
      <c r="W5" s="45"/>
      <c r="X5" s="45"/>
    </row>
    <row r="6" spans="1:29" ht="60" customHeight="1">
      <c r="A6" s="45"/>
      <c r="B6" s="72" t="s">
        <v>1445</v>
      </c>
      <c r="C6" s="32"/>
      <c r="D6" s="32"/>
      <c r="E6" s="32"/>
      <c r="F6" s="32"/>
      <c r="G6" s="32"/>
      <c r="H6" s="73"/>
      <c r="I6" s="73"/>
      <c r="J6" s="73"/>
      <c r="K6" s="73"/>
      <c r="L6" s="73"/>
      <c r="M6" s="73"/>
      <c r="N6" s="73"/>
      <c r="O6" s="73"/>
      <c r="P6" s="73"/>
      <c r="Q6" s="73"/>
      <c r="R6" s="73"/>
      <c r="S6" s="73"/>
      <c r="T6" s="73"/>
      <c r="U6" s="73"/>
      <c r="V6" s="74"/>
      <c r="W6" s="45"/>
      <c r="X6" s="45"/>
    </row>
    <row r="7" spans="1:29" ht="15" customHeight="1">
      <c r="W7" s="45"/>
      <c r="X7" s="45"/>
    </row>
    <row r="8" spans="1:29" ht="15" customHeight="1">
      <c r="A8" s="44" t="s">
        <v>8</v>
      </c>
      <c r="B8" s="22" t="s">
        <v>1424</v>
      </c>
      <c r="C8" s="23">
        <f>SUMIFS(V:V,ZZ:ZZ,"&lt;&gt;Revised")</f>
        <v>0</v>
      </c>
      <c r="D8" s="55"/>
      <c r="E8" s="54"/>
      <c r="F8" s="54"/>
      <c r="G8" s="54"/>
      <c r="H8" s="76"/>
      <c r="I8" s="76"/>
      <c r="J8" s="76"/>
      <c r="K8" s="76"/>
      <c r="L8" s="76"/>
      <c r="M8" s="76"/>
      <c r="N8" s="76"/>
      <c r="O8" s="76"/>
      <c r="P8" s="76"/>
      <c r="Q8" s="76"/>
      <c r="R8" s="76"/>
      <c r="S8" s="76"/>
      <c r="T8" s="76"/>
      <c r="U8" s="76"/>
      <c r="V8" s="77"/>
      <c r="W8" s="45"/>
      <c r="X8" s="45"/>
    </row>
    <row r="9" spans="1:29" ht="15" customHeight="1">
      <c r="A9" s="44"/>
      <c r="B9" s="22" t="s">
        <v>1455</v>
      </c>
      <c r="C9" s="152">
        <f>SUMIF(Z:Z,"Eligible",V:V)</f>
        <v>0</v>
      </c>
      <c r="D9" s="55"/>
      <c r="E9" s="54"/>
      <c r="F9" s="54"/>
      <c r="G9" s="54"/>
      <c r="H9" s="76"/>
      <c r="I9" s="76"/>
      <c r="J9" s="76"/>
      <c r="K9" s="76"/>
      <c r="L9" s="76"/>
      <c r="M9" s="76"/>
      <c r="N9" s="76"/>
      <c r="O9" s="76"/>
      <c r="P9" s="76"/>
      <c r="Q9" s="76"/>
      <c r="R9" s="76"/>
      <c r="S9" s="76"/>
      <c r="T9" s="76"/>
      <c r="U9" s="76"/>
      <c r="V9" s="77"/>
      <c r="W9" s="45"/>
      <c r="X9" s="45"/>
    </row>
    <row r="10" spans="1:29" s="46" customFormat="1" ht="15.6" customHeight="1">
      <c r="B10" s="78"/>
      <c r="C10" s="70"/>
      <c r="D10" s="70"/>
      <c r="E10" s="70"/>
      <c r="F10" s="70"/>
      <c r="G10" s="70"/>
      <c r="H10" s="70"/>
      <c r="I10" s="70"/>
      <c r="J10" s="70"/>
      <c r="K10" s="70"/>
      <c r="L10" s="70"/>
      <c r="M10" s="70"/>
      <c r="N10" s="70"/>
      <c r="O10" s="70"/>
      <c r="P10" s="70"/>
      <c r="Q10" s="70"/>
      <c r="R10" s="70"/>
      <c r="S10" s="70"/>
      <c r="T10" s="70"/>
      <c r="U10" s="70"/>
      <c r="V10" s="79"/>
      <c r="W10" s="45"/>
      <c r="X10" s="45"/>
      <c r="Z10" s="258" t="s">
        <v>1418</v>
      </c>
      <c r="AA10" s="259"/>
      <c r="AB10" s="271"/>
      <c r="AC10" s="271"/>
    </row>
    <row r="11" spans="1:29" ht="103.5">
      <c r="A11" s="44" t="s">
        <v>8</v>
      </c>
      <c r="B11" s="8" t="s">
        <v>1450</v>
      </c>
      <c r="C11" s="191" t="s">
        <v>13</v>
      </c>
      <c r="D11" s="191" t="s">
        <v>1393</v>
      </c>
      <c r="E11" s="14" t="s">
        <v>14</v>
      </c>
      <c r="F11" s="109" t="s">
        <v>1433</v>
      </c>
      <c r="G11" s="109" t="s">
        <v>1377</v>
      </c>
      <c r="H11" s="14" t="s">
        <v>1463</v>
      </c>
      <c r="I11" s="14" t="s">
        <v>21</v>
      </c>
      <c r="J11" s="14" t="s">
        <v>22</v>
      </c>
      <c r="K11" s="14" t="s">
        <v>23</v>
      </c>
      <c r="L11" s="14" t="s">
        <v>1464</v>
      </c>
      <c r="M11" s="14" t="s">
        <v>1465</v>
      </c>
      <c r="N11" s="14" t="s">
        <v>24</v>
      </c>
      <c r="O11" s="14" t="s">
        <v>25</v>
      </c>
      <c r="P11" s="14" t="s">
        <v>26</v>
      </c>
      <c r="Q11" s="14" t="s">
        <v>27</v>
      </c>
      <c r="R11" s="14" t="s">
        <v>28</v>
      </c>
      <c r="S11" s="14" t="s">
        <v>29</v>
      </c>
      <c r="T11" s="14" t="s">
        <v>1399</v>
      </c>
      <c r="U11" s="14" t="s">
        <v>1449</v>
      </c>
      <c r="V11" s="123" t="s">
        <v>7</v>
      </c>
      <c r="W11" s="45"/>
      <c r="X11" s="45"/>
      <c r="Z11" s="169" t="s">
        <v>1439</v>
      </c>
      <c r="AA11" s="173" t="s">
        <v>1457</v>
      </c>
      <c r="AB11" s="43" t="s">
        <v>1419</v>
      </c>
      <c r="AC11" s="43" t="s">
        <v>1436</v>
      </c>
    </row>
    <row r="12" spans="1:29">
      <c r="A12" s="45"/>
      <c r="B12" s="3"/>
      <c r="C12" s="177" t="str">
        <f>IFERROR(INDEX('Reference Table 1'!$C$2:$C$591,MATCH(B12,'Reference Table 1'!$A$2:$A$591,0)),"")</f>
        <v/>
      </c>
      <c r="D12" s="177" t="str">
        <f>IFERROR(INDEX('Reference Table 1'!$D$3:$D$591,MATCH(B12,'Reference Table 1'!$A$3:$A$591,0)),"")</f>
        <v/>
      </c>
      <c r="E12" s="178" t="str">
        <f>IFERROR(INDEX('Reference Table 1'!$G$2:$G$591,MATCH(B12,'Reference Table 1'!$A$2:$A$591,0)), "")</f>
        <v/>
      </c>
      <c r="F12" s="202"/>
      <c r="G12" s="202"/>
      <c r="H12" s="12"/>
      <c r="I12" s="12"/>
      <c r="J12" s="12"/>
      <c r="K12" s="12"/>
      <c r="L12" s="12"/>
      <c r="M12" s="12"/>
      <c r="N12" s="213" t="str">
        <f t="shared" ref="N12:N43" si="0">IFERROR(H12*$E12,"")</f>
        <v/>
      </c>
      <c r="O12" s="213" t="str">
        <f t="shared" ref="O12:O43" si="1">IFERROR(I12*$E12,"")</f>
        <v/>
      </c>
      <c r="P12" s="213" t="str">
        <f t="shared" ref="P12:P43" si="2">IFERROR(J12*$E12,"")</f>
        <v/>
      </c>
      <c r="Q12" s="213" t="str">
        <f t="shared" ref="Q12:Q43" si="3">IFERROR(K12*$E12,"")</f>
        <v/>
      </c>
      <c r="R12" s="213" t="str">
        <f t="shared" ref="R12:R43" si="4">IFERROR(L12*$E12,"")</f>
        <v/>
      </c>
      <c r="S12" s="213" t="str">
        <f t="shared" ref="S12:S52" si="5">IFERROR(M12*$E12,"")</f>
        <v/>
      </c>
      <c r="T12" s="213">
        <f>SUM(N12:S12)</f>
        <v>0</v>
      </c>
      <c r="U12" s="213">
        <f>T12*0.04</f>
        <v>0</v>
      </c>
      <c r="V12" s="214">
        <f>IFERROR(SUM(T12:U12),"")</f>
        <v>0</v>
      </c>
      <c r="W12" s="45"/>
      <c r="X12" s="45"/>
      <c r="Z12" s="154"/>
      <c r="AA12" s="155"/>
      <c r="AB12" s="43" t="s">
        <v>1420</v>
      </c>
      <c r="AC12" s="43" t="s">
        <v>1437</v>
      </c>
    </row>
    <row r="13" spans="1:29" ht="12.95" customHeight="1">
      <c r="A13" s="45"/>
      <c r="B13" s="10"/>
      <c r="C13" s="179" t="str">
        <f>IFERROR(INDEX('Reference Table 1'!$C$2:$C$591,MATCH(B13,'Reference Table 1'!$A$2:$A$591,0)),"")</f>
        <v/>
      </c>
      <c r="D13" s="179" t="str">
        <f>IFERROR(INDEX('Reference Table 1'!$D$3:$D$591,MATCH(B13,'Reference Table 1'!$A$3:$A$591,0)),"")</f>
        <v/>
      </c>
      <c r="E13" s="180" t="str">
        <f>IFERROR(INDEX('Reference Table 1'!$G$2:$G$591,MATCH(B13,'Reference Table 1'!$A$2:$A$591,0)), "")</f>
        <v/>
      </c>
      <c r="F13" s="203"/>
      <c r="G13" s="203"/>
      <c r="H13" s="13"/>
      <c r="I13" s="13"/>
      <c r="J13" s="13"/>
      <c r="K13" s="13"/>
      <c r="L13" s="13"/>
      <c r="M13" s="13"/>
      <c r="N13" s="215" t="str">
        <f t="shared" si="0"/>
        <v/>
      </c>
      <c r="O13" s="215" t="str">
        <f t="shared" si="1"/>
        <v/>
      </c>
      <c r="P13" s="215" t="str">
        <f t="shared" si="2"/>
        <v/>
      </c>
      <c r="Q13" s="215" t="str">
        <f t="shared" si="3"/>
        <v/>
      </c>
      <c r="R13" s="215" t="str">
        <f t="shared" si="4"/>
        <v/>
      </c>
      <c r="S13" s="215" t="str">
        <f t="shared" si="5"/>
        <v/>
      </c>
      <c r="T13" s="215">
        <f t="shared" ref="T13:T76" si="6">SUM(N13:S13)</f>
        <v>0</v>
      </c>
      <c r="U13" s="215">
        <f t="shared" ref="U13:U76" si="7">T13*0.04</f>
        <v>0</v>
      </c>
      <c r="V13" s="216">
        <f t="shared" ref="V13:V76" si="8">IFERROR(SUM(T13:U13),"")</f>
        <v>0</v>
      </c>
      <c r="W13" s="45"/>
      <c r="X13" s="45"/>
      <c r="Z13" s="154"/>
      <c r="AA13" s="155"/>
      <c r="AB13" s="43" t="s">
        <v>1421</v>
      </c>
      <c r="AC13" s="43" t="s">
        <v>1438</v>
      </c>
    </row>
    <row r="14" spans="1:29">
      <c r="A14" s="45"/>
      <c r="B14" s="10"/>
      <c r="C14" s="179" t="str">
        <f>IFERROR(INDEX('Reference Table 1'!$C$2:$C$591,MATCH(B14,'Reference Table 1'!$A$2:$A$591,0)),"")</f>
        <v/>
      </c>
      <c r="D14" s="179" t="str">
        <f>IFERROR(INDEX('Reference Table 1'!$D$3:$D$591,MATCH(B14,'Reference Table 1'!$A$3:$A$591,0)),"")</f>
        <v/>
      </c>
      <c r="E14" s="180" t="str">
        <f>IFERROR(INDEX('Reference Table 1'!$G$2:$G$591,MATCH(B14,'Reference Table 1'!$A$2:$A$591,0)), "")</f>
        <v/>
      </c>
      <c r="F14" s="204"/>
      <c r="G14" s="204"/>
      <c r="H14" s="13"/>
      <c r="I14" s="13"/>
      <c r="J14" s="13"/>
      <c r="K14" s="13"/>
      <c r="L14" s="107"/>
      <c r="M14" s="13"/>
      <c r="N14" s="215" t="str">
        <f t="shared" si="0"/>
        <v/>
      </c>
      <c r="O14" s="215" t="str">
        <f t="shared" si="1"/>
        <v/>
      </c>
      <c r="P14" s="215" t="str">
        <f t="shared" si="2"/>
        <v/>
      </c>
      <c r="Q14" s="215" t="str">
        <f t="shared" si="3"/>
        <v/>
      </c>
      <c r="R14" s="215" t="str">
        <f t="shared" si="4"/>
        <v/>
      </c>
      <c r="S14" s="215" t="str">
        <f t="shared" si="5"/>
        <v/>
      </c>
      <c r="T14" s="215">
        <f t="shared" si="6"/>
        <v>0</v>
      </c>
      <c r="U14" s="215">
        <f t="shared" si="7"/>
        <v>0</v>
      </c>
      <c r="V14" s="216">
        <f t="shared" si="8"/>
        <v>0</v>
      </c>
      <c r="W14" s="45"/>
      <c r="X14" s="45"/>
      <c r="Z14" s="154"/>
      <c r="AA14" s="155"/>
      <c r="AB14" s="43" t="s">
        <v>1422</v>
      </c>
      <c r="AC14" s="111" t="s">
        <v>1456</v>
      </c>
    </row>
    <row r="15" spans="1:29">
      <c r="A15" s="45"/>
      <c r="B15" s="10"/>
      <c r="C15" s="179" t="str">
        <f>IFERROR(INDEX('Reference Table 1'!$C$2:$C$591,MATCH(B15,'Reference Table 1'!$A$2:$A$591,0)),"")</f>
        <v/>
      </c>
      <c r="D15" s="179" t="str">
        <f>IFERROR(INDEX('Reference Table 1'!$D$3:$D$591,MATCH(B15,'Reference Table 1'!$A$3:$A$591,0)),"")</f>
        <v/>
      </c>
      <c r="E15" s="180" t="str">
        <f>IFERROR(INDEX('Reference Table 1'!$G$2:$G$591,MATCH(B15,'Reference Table 1'!$A$2:$A$591,0)), "")</f>
        <v/>
      </c>
      <c r="F15" s="205"/>
      <c r="G15" s="205"/>
      <c r="H15" s="13"/>
      <c r="I15" s="13"/>
      <c r="J15" s="13"/>
      <c r="K15" s="13"/>
      <c r="L15" s="13"/>
      <c r="M15" s="13"/>
      <c r="N15" s="215" t="str">
        <f t="shared" si="0"/>
        <v/>
      </c>
      <c r="O15" s="215" t="str">
        <f t="shared" si="1"/>
        <v/>
      </c>
      <c r="P15" s="215" t="str">
        <f t="shared" si="2"/>
        <v/>
      </c>
      <c r="Q15" s="215" t="str">
        <f t="shared" si="3"/>
        <v/>
      </c>
      <c r="R15" s="215" t="str">
        <f t="shared" si="4"/>
        <v/>
      </c>
      <c r="S15" s="215" t="str">
        <f t="shared" si="5"/>
        <v/>
      </c>
      <c r="T15" s="215">
        <f t="shared" si="6"/>
        <v>0</v>
      </c>
      <c r="U15" s="215">
        <f t="shared" si="7"/>
        <v>0</v>
      </c>
      <c r="V15" s="216">
        <f t="shared" si="8"/>
        <v>0</v>
      </c>
      <c r="W15" s="45"/>
      <c r="X15" s="45"/>
      <c r="Z15" s="154"/>
      <c r="AA15" s="155"/>
      <c r="AC15" s="111"/>
    </row>
    <row r="16" spans="1:29">
      <c r="A16" s="45"/>
      <c r="B16" s="10"/>
      <c r="C16" s="179" t="str">
        <f>IFERROR(INDEX('Reference Table 1'!$C$2:$C$591,MATCH(B16,'Reference Table 1'!$A$2:$A$591,0)),"")</f>
        <v/>
      </c>
      <c r="D16" s="179" t="str">
        <f>IFERROR(INDEX('Reference Table 1'!$D$3:$D$591,MATCH(B16,'Reference Table 1'!$A$3:$A$591,0)),"")</f>
        <v/>
      </c>
      <c r="E16" s="180" t="str">
        <f>IFERROR(INDEX('Reference Table 1'!$G$2:$G$591,MATCH(B16,'Reference Table 1'!$A$2:$A$591,0)), "")</f>
        <v/>
      </c>
      <c r="F16" s="205"/>
      <c r="G16" s="205"/>
      <c r="H16" s="13"/>
      <c r="I16" s="13"/>
      <c r="J16" s="13"/>
      <c r="K16" s="13"/>
      <c r="L16" s="13"/>
      <c r="M16" s="13"/>
      <c r="N16" s="215" t="str">
        <f t="shared" si="0"/>
        <v/>
      </c>
      <c r="O16" s="215" t="str">
        <f t="shared" si="1"/>
        <v/>
      </c>
      <c r="P16" s="215" t="str">
        <f t="shared" si="2"/>
        <v/>
      </c>
      <c r="Q16" s="215" t="str">
        <f t="shared" si="3"/>
        <v/>
      </c>
      <c r="R16" s="215" t="str">
        <f t="shared" si="4"/>
        <v/>
      </c>
      <c r="S16" s="215" t="str">
        <f t="shared" si="5"/>
        <v/>
      </c>
      <c r="T16" s="215">
        <f t="shared" si="6"/>
        <v>0</v>
      </c>
      <c r="U16" s="215">
        <f t="shared" si="7"/>
        <v>0</v>
      </c>
      <c r="V16" s="216">
        <f t="shared" si="8"/>
        <v>0</v>
      </c>
      <c r="W16" s="45"/>
      <c r="X16" s="45"/>
      <c r="Z16" s="154"/>
      <c r="AA16" s="155"/>
      <c r="AB16" s="170"/>
      <c r="AC16" s="111"/>
    </row>
    <row r="17" spans="1:29">
      <c r="A17" s="45"/>
      <c r="B17" s="10"/>
      <c r="C17" s="179" t="str">
        <f>IFERROR(INDEX('Reference Table 1'!$C$2:$C$591,MATCH(B17,'Reference Table 1'!$A$2:$A$591,0)),"")</f>
        <v/>
      </c>
      <c r="D17" s="179" t="str">
        <f>IFERROR(INDEX('Reference Table 1'!$D$3:$D$591,MATCH(B17,'Reference Table 1'!$A$3:$A$591,0)),"")</f>
        <v/>
      </c>
      <c r="E17" s="180" t="str">
        <f>IFERROR(INDEX('Reference Table 1'!$G$2:$G$591,MATCH(B17,'Reference Table 1'!$A$2:$A$591,0)), "")</f>
        <v/>
      </c>
      <c r="F17" s="205"/>
      <c r="G17" s="205"/>
      <c r="H17" s="13"/>
      <c r="I17" s="13"/>
      <c r="J17" s="13"/>
      <c r="K17" s="13"/>
      <c r="L17" s="13"/>
      <c r="M17" s="13"/>
      <c r="N17" s="215" t="str">
        <f t="shared" si="0"/>
        <v/>
      </c>
      <c r="O17" s="215" t="str">
        <f t="shared" si="1"/>
        <v/>
      </c>
      <c r="P17" s="215" t="str">
        <f t="shared" si="2"/>
        <v/>
      </c>
      <c r="Q17" s="215" t="str">
        <f t="shared" si="3"/>
        <v/>
      </c>
      <c r="R17" s="215" t="str">
        <f t="shared" si="4"/>
        <v/>
      </c>
      <c r="S17" s="215" t="str">
        <f t="shared" si="5"/>
        <v/>
      </c>
      <c r="T17" s="215">
        <f t="shared" si="6"/>
        <v>0</v>
      </c>
      <c r="U17" s="215">
        <f t="shared" si="7"/>
        <v>0</v>
      </c>
      <c r="V17" s="216">
        <f t="shared" si="8"/>
        <v>0</v>
      </c>
      <c r="W17" s="45"/>
      <c r="X17" s="45"/>
      <c r="Z17" s="154"/>
      <c r="AA17" s="155"/>
      <c r="AB17" s="170"/>
      <c r="AC17" s="111"/>
    </row>
    <row r="18" spans="1:29">
      <c r="A18" s="45"/>
      <c r="B18" s="10"/>
      <c r="C18" s="179" t="str">
        <f>IFERROR(INDEX('Reference Table 1'!$C$2:$C$591,MATCH(B18,'Reference Table 1'!$A$2:$A$591,0)),"")</f>
        <v/>
      </c>
      <c r="D18" s="179" t="str">
        <f>IFERROR(INDEX('Reference Table 1'!$D$3:$D$591,MATCH(B18,'Reference Table 1'!$A$3:$A$591,0)),"")</f>
        <v/>
      </c>
      <c r="E18" s="180" t="str">
        <f>IFERROR(INDEX('Reference Table 1'!$G$2:$G$591,MATCH(B18,'Reference Table 1'!$A$2:$A$591,0)), "")</f>
        <v/>
      </c>
      <c r="F18" s="205"/>
      <c r="G18" s="205"/>
      <c r="H18" s="13"/>
      <c r="I18" s="13"/>
      <c r="J18" s="13"/>
      <c r="K18" s="13"/>
      <c r="L18" s="13"/>
      <c r="M18" s="13"/>
      <c r="N18" s="215" t="str">
        <f t="shared" si="0"/>
        <v/>
      </c>
      <c r="O18" s="215" t="str">
        <f t="shared" si="1"/>
        <v/>
      </c>
      <c r="P18" s="215" t="str">
        <f t="shared" si="2"/>
        <v/>
      </c>
      <c r="Q18" s="215" t="str">
        <f t="shared" si="3"/>
        <v/>
      </c>
      <c r="R18" s="215" t="str">
        <f t="shared" si="4"/>
        <v/>
      </c>
      <c r="S18" s="215" t="str">
        <f t="shared" si="5"/>
        <v/>
      </c>
      <c r="T18" s="215">
        <f t="shared" si="6"/>
        <v>0</v>
      </c>
      <c r="U18" s="215">
        <f t="shared" si="7"/>
        <v>0</v>
      </c>
      <c r="V18" s="216">
        <f t="shared" si="8"/>
        <v>0</v>
      </c>
      <c r="W18" s="45"/>
      <c r="X18" s="45"/>
      <c r="Z18" s="154"/>
      <c r="AA18" s="155"/>
      <c r="AB18" s="170"/>
      <c r="AC18" s="111"/>
    </row>
    <row r="19" spans="1:29">
      <c r="A19" s="45"/>
      <c r="B19" s="10"/>
      <c r="C19" s="179" t="str">
        <f>IFERROR(INDEX('Reference Table 1'!$C$2:$C$591,MATCH(B19,'Reference Table 1'!$A$2:$A$591,0)),"")</f>
        <v/>
      </c>
      <c r="D19" s="179" t="str">
        <f>IFERROR(INDEX('Reference Table 1'!$D$3:$D$591,MATCH(B19,'Reference Table 1'!$A$3:$A$591,0)),"")</f>
        <v/>
      </c>
      <c r="E19" s="180" t="str">
        <f>IFERROR(INDEX('Reference Table 1'!$G$2:$G$591,MATCH(B19,'Reference Table 1'!$A$2:$A$591,0)), "")</f>
        <v/>
      </c>
      <c r="F19" s="205"/>
      <c r="G19" s="205"/>
      <c r="H19" s="13"/>
      <c r="I19" s="13"/>
      <c r="J19" s="13"/>
      <c r="K19" s="13"/>
      <c r="L19" s="13"/>
      <c r="M19" s="13"/>
      <c r="N19" s="215" t="str">
        <f t="shared" si="0"/>
        <v/>
      </c>
      <c r="O19" s="215" t="str">
        <f t="shared" si="1"/>
        <v/>
      </c>
      <c r="P19" s="215" t="str">
        <f t="shared" si="2"/>
        <v/>
      </c>
      <c r="Q19" s="215" t="str">
        <f t="shared" si="3"/>
        <v/>
      </c>
      <c r="R19" s="215" t="str">
        <f t="shared" si="4"/>
        <v/>
      </c>
      <c r="S19" s="215" t="str">
        <f t="shared" si="5"/>
        <v/>
      </c>
      <c r="T19" s="215">
        <f t="shared" si="6"/>
        <v>0</v>
      </c>
      <c r="U19" s="215">
        <f t="shared" si="7"/>
        <v>0</v>
      </c>
      <c r="V19" s="216">
        <f t="shared" si="8"/>
        <v>0</v>
      </c>
      <c r="W19" s="45"/>
      <c r="X19" s="45"/>
      <c r="Z19" s="154"/>
      <c r="AA19" s="155"/>
      <c r="AB19" s="170"/>
      <c r="AC19" s="111"/>
    </row>
    <row r="20" spans="1:29">
      <c r="A20" s="45"/>
      <c r="B20" s="10"/>
      <c r="C20" s="179" t="str">
        <f>IFERROR(INDEX('Reference Table 1'!$C$2:$C$591,MATCH(B20,'Reference Table 1'!$A$2:$A$591,0)),"")</f>
        <v/>
      </c>
      <c r="D20" s="179" t="str">
        <f>IFERROR(INDEX('Reference Table 1'!$D$3:$D$591,MATCH(B20,'Reference Table 1'!$A$3:$A$591,0)),"")</f>
        <v/>
      </c>
      <c r="E20" s="180" t="str">
        <f>IFERROR(INDEX('Reference Table 1'!$G$2:$G$591,MATCH(B20,'Reference Table 1'!$A$2:$A$591,0)), "")</f>
        <v/>
      </c>
      <c r="F20" s="205"/>
      <c r="G20" s="205"/>
      <c r="H20" s="13"/>
      <c r="I20" s="13"/>
      <c r="J20" s="13"/>
      <c r="K20" s="13"/>
      <c r="L20" s="13"/>
      <c r="M20" s="13"/>
      <c r="N20" s="215" t="str">
        <f t="shared" si="0"/>
        <v/>
      </c>
      <c r="O20" s="215" t="str">
        <f t="shared" si="1"/>
        <v/>
      </c>
      <c r="P20" s="215" t="str">
        <f t="shared" si="2"/>
        <v/>
      </c>
      <c r="Q20" s="215" t="str">
        <f t="shared" si="3"/>
        <v/>
      </c>
      <c r="R20" s="215" t="str">
        <f t="shared" si="4"/>
        <v/>
      </c>
      <c r="S20" s="215" t="str">
        <f t="shared" si="5"/>
        <v/>
      </c>
      <c r="T20" s="215">
        <f t="shared" si="6"/>
        <v>0</v>
      </c>
      <c r="U20" s="215">
        <f t="shared" si="7"/>
        <v>0</v>
      </c>
      <c r="V20" s="216">
        <f t="shared" si="8"/>
        <v>0</v>
      </c>
      <c r="W20" s="45"/>
      <c r="X20" s="45"/>
      <c r="Z20" s="154"/>
      <c r="AA20" s="155"/>
      <c r="AB20" s="170"/>
      <c r="AC20" s="111"/>
    </row>
    <row r="21" spans="1:29">
      <c r="A21" s="45"/>
      <c r="B21" s="10"/>
      <c r="C21" s="179" t="str">
        <f>IFERROR(INDEX('Reference Table 1'!$C$2:$C$591,MATCH(B21,'Reference Table 1'!$A$2:$A$591,0)),"")</f>
        <v/>
      </c>
      <c r="D21" s="179" t="str">
        <f>IFERROR(INDEX('Reference Table 1'!$D$3:$D$591,MATCH(B21,'Reference Table 1'!$A$3:$A$591,0)),"")</f>
        <v/>
      </c>
      <c r="E21" s="180" t="str">
        <f>IFERROR(INDEX('Reference Table 1'!$G$2:$G$591,MATCH(B21,'Reference Table 1'!$A$2:$A$591,0)), "")</f>
        <v/>
      </c>
      <c r="F21" s="205"/>
      <c r="G21" s="205"/>
      <c r="H21" s="13"/>
      <c r="I21" s="13"/>
      <c r="J21" s="13"/>
      <c r="K21" s="13"/>
      <c r="L21" s="13"/>
      <c r="M21" s="13"/>
      <c r="N21" s="215" t="str">
        <f t="shared" si="0"/>
        <v/>
      </c>
      <c r="O21" s="215" t="str">
        <f t="shared" si="1"/>
        <v/>
      </c>
      <c r="P21" s="215" t="str">
        <f t="shared" si="2"/>
        <v/>
      </c>
      <c r="Q21" s="215" t="str">
        <f t="shared" si="3"/>
        <v/>
      </c>
      <c r="R21" s="215" t="str">
        <f t="shared" si="4"/>
        <v/>
      </c>
      <c r="S21" s="215" t="str">
        <f t="shared" si="5"/>
        <v/>
      </c>
      <c r="T21" s="215">
        <f t="shared" si="6"/>
        <v>0</v>
      </c>
      <c r="U21" s="215">
        <f t="shared" si="7"/>
        <v>0</v>
      </c>
      <c r="V21" s="216">
        <f t="shared" si="8"/>
        <v>0</v>
      </c>
      <c r="W21" s="45"/>
      <c r="X21" s="45"/>
      <c r="Z21" s="154"/>
      <c r="AA21" s="155"/>
      <c r="AB21" s="170"/>
      <c r="AC21" s="111"/>
    </row>
    <row r="22" spans="1:29">
      <c r="A22" s="45"/>
      <c r="B22" s="10"/>
      <c r="C22" s="179" t="str">
        <f>IFERROR(INDEX('Reference Table 1'!$C$2:$C$591,MATCH(B22,'Reference Table 1'!$A$2:$A$591,0)),"")</f>
        <v/>
      </c>
      <c r="D22" s="179" t="str">
        <f>IFERROR(INDEX('Reference Table 1'!$D$3:$D$591,MATCH(B22,'Reference Table 1'!$A$3:$A$591,0)),"")</f>
        <v/>
      </c>
      <c r="E22" s="180" t="str">
        <f>IFERROR(INDEX('Reference Table 1'!$G$2:$G$591,MATCH(B22,'Reference Table 1'!$A$2:$A$591,0)), "")</f>
        <v/>
      </c>
      <c r="F22" s="205"/>
      <c r="G22" s="205"/>
      <c r="H22" s="13"/>
      <c r="I22" s="13"/>
      <c r="J22" s="13"/>
      <c r="K22" s="13"/>
      <c r="L22" s="13"/>
      <c r="M22" s="13"/>
      <c r="N22" s="215" t="str">
        <f t="shared" si="0"/>
        <v/>
      </c>
      <c r="O22" s="215" t="str">
        <f t="shared" si="1"/>
        <v/>
      </c>
      <c r="P22" s="215" t="str">
        <f t="shared" si="2"/>
        <v/>
      </c>
      <c r="Q22" s="215" t="str">
        <f t="shared" si="3"/>
        <v/>
      </c>
      <c r="R22" s="215" t="str">
        <f t="shared" si="4"/>
        <v/>
      </c>
      <c r="S22" s="215" t="str">
        <f t="shared" si="5"/>
        <v/>
      </c>
      <c r="T22" s="215">
        <f t="shared" si="6"/>
        <v>0</v>
      </c>
      <c r="U22" s="215">
        <f t="shared" si="7"/>
        <v>0</v>
      </c>
      <c r="V22" s="216">
        <f t="shared" si="8"/>
        <v>0</v>
      </c>
      <c r="W22" s="45"/>
      <c r="X22" s="45"/>
      <c r="Z22" s="154"/>
      <c r="AA22" s="155"/>
      <c r="AB22" s="170"/>
      <c r="AC22" s="111"/>
    </row>
    <row r="23" spans="1:29" s="46" customFormat="1" ht="15.75">
      <c r="A23" s="45"/>
      <c r="B23" s="11"/>
      <c r="C23" s="179" t="str">
        <f>IFERROR(INDEX('Reference Table 1'!$C$2:$C$591,MATCH(B23,'Reference Table 1'!$A$2:$A$591,0)),"")</f>
        <v/>
      </c>
      <c r="D23" s="179" t="str">
        <f>IFERROR(INDEX('Reference Table 1'!$D$3:$D$591,MATCH(B23,'Reference Table 1'!$A$3:$A$591,0)),"")</f>
        <v/>
      </c>
      <c r="E23" s="180" t="str">
        <f>IFERROR(INDEX('Reference Table 1'!$G$2:$G$591,MATCH(B23,'Reference Table 1'!$A$2:$A$591,0)), "")</f>
        <v/>
      </c>
      <c r="F23" s="205"/>
      <c r="G23" s="205"/>
      <c r="H23" s="13"/>
      <c r="I23" s="13"/>
      <c r="J23" s="13"/>
      <c r="K23" s="13"/>
      <c r="L23" s="13"/>
      <c r="M23" s="13"/>
      <c r="N23" s="215" t="str">
        <f t="shared" si="0"/>
        <v/>
      </c>
      <c r="O23" s="215" t="str">
        <f t="shared" si="1"/>
        <v/>
      </c>
      <c r="P23" s="215" t="str">
        <f t="shared" si="2"/>
        <v/>
      </c>
      <c r="Q23" s="215" t="str">
        <f t="shared" si="3"/>
        <v/>
      </c>
      <c r="R23" s="215" t="str">
        <f t="shared" si="4"/>
        <v/>
      </c>
      <c r="S23" s="215" t="str">
        <f t="shared" si="5"/>
        <v/>
      </c>
      <c r="T23" s="215">
        <f t="shared" si="6"/>
        <v>0</v>
      </c>
      <c r="U23" s="215">
        <f t="shared" si="7"/>
        <v>0</v>
      </c>
      <c r="V23" s="216">
        <f t="shared" si="8"/>
        <v>0</v>
      </c>
      <c r="W23" s="45"/>
      <c r="X23" s="45"/>
      <c r="Z23" s="154"/>
      <c r="AA23" s="156"/>
      <c r="AB23" s="171"/>
      <c r="AC23" s="174"/>
    </row>
    <row r="24" spans="1:29" s="46" customFormat="1" ht="15.75">
      <c r="A24" s="45"/>
      <c r="B24" s="21"/>
      <c r="C24" s="179" t="str">
        <f>IFERROR(INDEX('Reference Table 1'!$C$2:$C$591,MATCH(B24,'Reference Table 1'!$A$2:$A$591,0)),"")</f>
        <v/>
      </c>
      <c r="D24" s="179" t="str">
        <f>IFERROR(INDEX('Reference Table 1'!$D$3:$D$591,MATCH(B24,'Reference Table 1'!$A$3:$A$591,0)),"")</f>
        <v/>
      </c>
      <c r="E24" s="180" t="str">
        <f>IFERROR(INDEX('Reference Table 1'!$G$2:$G$591,MATCH(B24,'Reference Table 1'!$A$2:$A$591,0)), "")</f>
        <v/>
      </c>
      <c r="F24" s="205"/>
      <c r="G24" s="205"/>
      <c r="H24" s="13"/>
      <c r="I24" s="13"/>
      <c r="J24" s="13"/>
      <c r="K24" s="13"/>
      <c r="L24" s="13"/>
      <c r="M24" s="13"/>
      <c r="N24" s="215" t="str">
        <f t="shared" si="0"/>
        <v/>
      </c>
      <c r="O24" s="215" t="str">
        <f t="shared" si="1"/>
        <v/>
      </c>
      <c r="P24" s="215" t="str">
        <f t="shared" si="2"/>
        <v/>
      </c>
      <c r="Q24" s="215" t="str">
        <f t="shared" si="3"/>
        <v/>
      </c>
      <c r="R24" s="215" t="str">
        <f t="shared" si="4"/>
        <v/>
      </c>
      <c r="S24" s="215" t="str">
        <f t="shared" si="5"/>
        <v/>
      </c>
      <c r="T24" s="215">
        <f t="shared" si="6"/>
        <v>0</v>
      </c>
      <c r="U24" s="215">
        <f t="shared" si="7"/>
        <v>0</v>
      </c>
      <c r="V24" s="216">
        <f t="shared" si="8"/>
        <v>0</v>
      </c>
      <c r="W24" s="45"/>
      <c r="X24" s="45"/>
      <c r="Z24" s="154"/>
      <c r="AA24" s="156"/>
      <c r="AB24" s="171"/>
      <c r="AC24" s="174"/>
    </row>
    <row r="25" spans="1:29">
      <c r="B25" s="192"/>
      <c r="C25" s="179" t="str">
        <f>IFERROR(INDEX('Reference Table 1'!$C$2:$C$591,MATCH(B25,'Reference Table 1'!$A$2:$A$591,0)),"")</f>
        <v/>
      </c>
      <c r="D25" s="179" t="str">
        <f>IFERROR(INDEX('Reference Table 1'!$D$3:$D$591,MATCH(B25,'Reference Table 1'!$A$3:$A$591,0)),"")</f>
        <v/>
      </c>
      <c r="E25" s="180" t="str">
        <f>IFERROR(INDEX('Reference Table 1'!$G$2:$G$591,MATCH(B25,'Reference Table 1'!$A$2:$A$591,0)), "")</f>
        <v/>
      </c>
      <c r="F25" s="205"/>
      <c r="G25" s="205"/>
      <c r="H25" s="206"/>
      <c r="I25" s="206"/>
      <c r="J25" s="206"/>
      <c r="K25" s="206"/>
      <c r="L25" s="206"/>
      <c r="M25" s="206"/>
      <c r="N25" s="215" t="str">
        <f t="shared" si="0"/>
        <v/>
      </c>
      <c r="O25" s="215" t="str">
        <f t="shared" si="1"/>
        <v/>
      </c>
      <c r="P25" s="215" t="str">
        <f t="shared" si="2"/>
        <v/>
      </c>
      <c r="Q25" s="215" t="str">
        <f t="shared" si="3"/>
        <v/>
      </c>
      <c r="R25" s="215" t="str">
        <f t="shared" si="4"/>
        <v/>
      </c>
      <c r="S25" s="215" t="str">
        <f t="shared" si="5"/>
        <v/>
      </c>
      <c r="T25" s="215">
        <f t="shared" si="6"/>
        <v>0</v>
      </c>
      <c r="U25" s="215">
        <f t="shared" si="7"/>
        <v>0</v>
      </c>
      <c r="V25" s="216">
        <f t="shared" si="8"/>
        <v>0</v>
      </c>
      <c r="W25" s="45"/>
      <c r="X25" s="45"/>
      <c r="Z25" s="154"/>
      <c r="AA25" s="155"/>
      <c r="AB25" s="170"/>
      <c r="AC25" s="111"/>
    </row>
    <row r="26" spans="1:29">
      <c r="A26" s="45"/>
      <c r="B26" s="139"/>
      <c r="C26" s="179" t="str">
        <f>IFERROR(INDEX('Reference Table 1'!$C$2:$C$591,MATCH(B26,'Reference Table 1'!$A$2:$A$591,0)),"")</f>
        <v/>
      </c>
      <c r="D26" s="179" t="str">
        <f>IFERROR(INDEX('Reference Table 1'!$D$3:$D$591,MATCH(B26,'Reference Table 1'!$A$3:$A$591,0)),"")</f>
        <v/>
      </c>
      <c r="E26" s="180" t="str">
        <f>IFERROR(INDEX('Reference Table 1'!$G$2:$G$591,MATCH(B26,'Reference Table 1'!$A$2:$A$591,0)), "")</f>
        <v/>
      </c>
      <c r="F26" s="205"/>
      <c r="G26" s="205"/>
      <c r="H26" s="4"/>
      <c r="I26" s="4"/>
      <c r="J26" s="4"/>
      <c r="K26" s="4"/>
      <c r="L26" s="4"/>
      <c r="M26" s="4"/>
      <c r="N26" s="215" t="str">
        <f t="shared" si="0"/>
        <v/>
      </c>
      <c r="O26" s="215" t="str">
        <f t="shared" si="1"/>
        <v/>
      </c>
      <c r="P26" s="215" t="str">
        <f t="shared" si="2"/>
        <v/>
      </c>
      <c r="Q26" s="215" t="str">
        <f t="shared" si="3"/>
        <v/>
      </c>
      <c r="R26" s="215" t="str">
        <f t="shared" si="4"/>
        <v/>
      </c>
      <c r="S26" s="215" t="str">
        <f t="shared" si="5"/>
        <v/>
      </c>
      <c r="T26" s="215">
        <f t="shared" si="6"/>
        <v>0</v>
      </c>
      <c r="U26" s="215">
        <f t="shared" si="7"/>
        <v>0</v>
      </c>
      <c r="V26" s="216">
        <f t="shared" si="8"/>
        <v>0</v>
      </c>
      <c r="W26" s="45"/>
      <c r="X26" s="45"/>
      <c r="Z26" s="154"/>
      <c r="AA26" s="155"/>
      <c r="AB26" s="170"/>
      <c r="AC26" s="111"/>
    </row>
    <row r="27" spans="1:29">
      <c r="A27" s="45"/>
      <c r="B27" s="193"/>
      <c r="C27" s="179" t="str">
        <f>IFERROR(INDEX('Reference Table 1'!$C$2:$C$591,MATCH(B27,'Reference Table 1'!$A$2:$A$591,0)),"")</f>
        <v/>
      </c>
      <c r="D27" s="179" t="str">
        <f>IFERROR(INDEX('Reference Table 1'!$D$3:$D$591,MATCH(B27,'Reference Table 1'!$A$3:$A$591,0)),"")</f>
        <v/>
      </c>
      <c r="E27" s="180" t="str">
        <f>IFERROR(INDEX('Reference Table 1'!$G$2:$G$591,MATCH(B27,'Reference Table 1'!$A$2:$A$591,0)), "")</f>
        <v/>
      </c>
      <c r="F27" s="205"/>
      <c r="G27" s="205"/>
      <c r="H27" s="6"/>
      <c r="I27" s="6"/>
      <c r="J27" s="6"/>
      <c r="K27" s="6"/>
      <c r="L27" s="6"/>
      <c r="M27" s="6"/>
      <c r="N27" s="215" t="str">
        <f t="shared" si="0"/>
        <v/>
      </c>
      <c r="O27" s="215" t="str">
        <f t="shared" si="1"/>
        <v/>
      </c>
      <c r="P27" s="215" t="str">
        <f t="shared" si="2"/>
        <v/>
      </c>
      <c r="Q27" s="215" t="str">
        <f t="shared" si="3"/>
        <v/>
      </c>
      <c r="R27" s="215" t="str">
        <f t="shared" si="4"/>
        <v/>
      </c>
      <c r="S27" s="215" t="str">
        <f t="shared" si="5"/>
        <v/>
      </c>
      <c r="T27" s="215">
        <f t="shared" si="6"/>
        <v>0</v>
      </c>
      <c r="U27" s="215">
        <f t="shared" si="7"/>
        <v>0</v>
      </c>
      <c r="V27" s="216">
        <f t="shared" si="8"/>
        <v>0</v>
      </c>
      <c r="W27" s="45"/>
      <c r="X27" s="45"/>
      <c r="Z27" s="154"/>
      <c r="AA27" s="155"/>
      <c r="AB27" s="170"/>
      <c r="AC27" s="111"/>
    </row>
    <row r="28" spans="1:29" ht="15">
      <c r="A28" s="44"/>
      <c r="B28" s="194"/>
      <c r="C28" s="179" t="str">
        <f>IFERROR(INDEX('Reference Table 1'!$C$2:$C$591,MATCH(B28,'Reference Table 1'!$A$2:$A$591,0)),"")</f>
        <v/>
      </c>
      <c r="D28" s="179" t="str">
        <f>IFERROR(INDEX('Reference Table 1'!$D$3:$D$591,MATCH(B28,'Reference Table 1'!$A$3:$A$591,0)),"")</f>
        <v/>
      </c>
      <c r="E28" s="180" t="str">
        <f>IFERROR(INDEX('Reference Table 1'!$G$2:$G$591,MATCH(B28,'Reference Table 1'!$A$2:$A$591,0)), "")</f>
        <v/>
      </c>
      <c r="F28" s="205"/>
      <c r="G28" s="205"/>
      <c r="H28" s="207"/>
      <c r="I28" s="207"/>
      <c r="J28" s="207"/>
      <c r="K28" s="207"/>
      <c r="L28" s="207"/>
      <c r="M28" s="207"/>
      <c r="N28" s="215" t="str">
        <f t="shared" si="0"/>
        <v/>
      </c>
      <c r="O28" s="215" t="str">
        <f t="shared" si="1"/>
        <v/>
      </c>
      <c r="P28" s="215" t="str">
        <f t="shared" si="2"/>
        <v/>
      </c>
      <c r="Q28" s="215" t="str">
        <f t="shared" si="3"/>
        <v/>
      </c>
      <c r="R28" s="215" t="str">
        <f t="shared" si="4"/>
        <v/>
      </c>
      <c r="S28" s="215" t="str">
        <f t="shared" si="5"/>
        <v/>
      </c>
      <c r="T28" s="215">
        <f t="shared" si="6"/>
        <v>0</v>
      </c>
      <c r="U28" s="215">
        <f t="shared" si="7"/>
        <v>0</v>
      </c>
      <c r="V28" s="216">
        <f t="shared" si="8"/>
        <v>0</v>
      </c>
      <c r="W28" s="45"/>
      <c r="X28" s="45"/>
      <c r="Z28" s="154"/>
      <c r="AA28" s="155"/>
      <c r="AB28" s="170"/>
      <c r="AC28" s="111"/>
    </row>
    <row r="29" spans="1:29">
      <c r="B29" s="195"/>
      <c r="C29" s="179" t="str">
        <f>IFERROR(INDEX('Reference Table 1'!$C$2:$C$591,MATCH(B29,'Reference Table 1'!$A$2:$A$591,0)),"")</f>
        <v/>
      </c>
      <c r="D29" s="179" t="str">
        <f>IFERROR(INDEX('Reference Table 1'!$D$3:$D$591,MATCH(B29,'Reference Table 1'!$A$3:$A$591,0)),"")</f>
        <v/>
      </c>
      <c r="E29" s="180" t="str">
        <f>IFERROR(INDEX('Reference Table 1'!$G$2:$G$591,MATCH(B29,'Reference Table 1'!$A$2:$A$591,0)), "")</f>
        <v/>
      </c>
      <c r="F29" s="205"/>
      <c r="G29" s="205"/>
      <c r="H29" s="208"/>
      <c r="I29" s="208"/>
      <c r="J29" s="208"/>
      <c r="K29" s="208"/>
      <c r="L29" s="208"/>
      <c r="M29" s="208"/>
      <c r="N29" s="215" t="str">
        <f t="shared" si="0"/>
        <v/>
      </c>
      <c r="O29" s="215" t="str">
        <f t="shared" si="1"/>
        <v/>
      </c>
      <c r="P29" s="215" t="str">
        <f t="shared" si="2"/>
        <v/>
      </c>
      <c r="Q29" s="215" t="str">
        <f t="shared" si="3"/>
        <v/>
      </c>
      <c r="R29" s="215" t="str">
        <f t="shared" si="4"/>
        <v/>
      </c>
      <c r="S29" s="215" t="str">
        <f t="shared" si="5"/>
        <v/>
      </c>
      <c r="T29" s="215">
        <f t="shared" si="6"/>
        <v>0</v>
      </c>
      <c r="U29" s="215">
        <f t="shared" si="7"/>
        <v>0</v>
      </c>
      <c r="V29" s="216">
        <f t="shared" si="8"/>
        <v>0</v>
      </c>
      <c r="W29" s="45"/>
      <c r="X29" s="45"/>
      <c r="Z29" s="154"/>
      <c r="AA29" s="155"/>
      <c r="AB29" s="170"/>
      <c r="AC29" s="111"/>
    </row>
    <row r="30" spans="1:29">
      <c r="A30" s="45"/>
      <c r="B30" s="15"/>
      <c r="C30" s="179" t="str">
        <f>IFERROR(INDEX('Reference Table 1'!$C$2:$C$591,MATCH(B30,'Reference Table 1'!$A$2:$A$591,0)),"")</f>
        <v/>
      </c>
      <c r="D30" s="179" t="str">
        <f>IFERROR(INDEX('Reference Table 1'!$D$3:$D$591,MATCH(B30,'Reference Table 1'!$A$3:$A$591,0)),"")</f>
        <v/>
      </c>
      <c r="E30" s="180" t="str">
        <f>IFERROR(INDEX('Reference Table 1'!$G$2:$G$591,MATCH(B30,'Reference Table 1'!$A$2:$A$591,0)), "")</f>
        <v/>
      </c>
      <c r="F30" s="205"/>
      <c r="G30" s="205"/>
      <c r="H30" s="209"/>
      <c r="I30" s="209"/>
      <c r="J30" s="209"/>
      <c r="K30" s="209"/>
      <c r="L30" s="209"/>
      <c r="M30" s="209"/>
      <c r="N30" s="215" t="str">
        <f t="shared" si="0"/>
        <v/>
      </c>
      <c r="O30" s="215" t="str">
        <f t="shared" si="1"/>
        <v/>
      </c>
      <c r="P30" s="215" t="str">
        <f t="shared" si="2"/>
        <v/>
      </c>
      <c r="Q30" s="215" t="str">
        <f t="shared" si="3"/>
        <v/>
      </c>
      <c r="R30" s="215" t="str">
        <f t="shared" si="4"/>
        <v/>
      </c>
      <c r="S30" s="215" t="str">
        <f t="shared" si="5"/>
        <v/>
      </c>
      <c r="T30" s="215">
        <f t="shared" si="6"/>
        <v>0</v>
      </c>
      <c r="U30" s="215">
        <f t="shared" si="7"/>
        <v>0</v>
      </c>
      <c r="V30" s="216">
        <f t="shared" si="8"/>
        <v>0</v>
      </c>
      <c r="W30" s="45"/>
      <c r="X30" s="45"/>
      <c r="Z30" s="154"/>
      <c r="AA30" s="155"/>
      <c r="AB30" s="170"/>
      <c r="AC30" s="111"/>
    </row>
    <row r="31" spans="1:29">
      <c r="A31" s="45"/>
      <c r="B31" s="15"/>
      <c r="C31" s="179" t="str">
        <f>IFERROR(INDEX('Reference Table 1'!$C$2:$C$591,MATCH(B31,'Reference Table 1'!$A$2:$A$591,0)),"")</f>
        <v/>
      </c>
      <c r="D31" s="179" t="str">
        <f>IFERROR(INDEX('Reference Table 1'!$D$3:$D$591,MATCH(B31,'Reference Table 1'!$A$3:$A$591,0)),"")</f>
        <v/>
      </c>
      <c r="E31" s="180" t="str">
        <f>IFERROR(INDEX('Reference Table 1'!$G$2:$G$591,MATCH(B31,'Reference Table 1'!$A$2:$A$591,0)), "")</f>
        <v/>
      </c>
      <c r="F31" s="205"/>
      <c r="G31" s="205"/>
      <c r="H31" s="209"/>
      <c r="I31" s="209"/>
      <c r="J31" s="209"/>
      <c r="K31" s="209"/>
      <c r="L31" s="209"/>
      <c r="M31" s="209"/>
      <c r="N31" s="215" t="str">
        <f t="shared" si="0"/>
        <v/>
      </c>
      <c r="O31" s="215" t="str">
        <f t="shared" si="1"/>
        <v/>
      </c>
      <c r="P31" s="215" t="str">
        <f t="shared" si="2"/>
        <v/>
      </c>
      <c r="Q31" s="215" t="str">
        <f t="shared" si="3"/>
        <v/>
      </c>
      <c r="R31" s="215" t="str">
        <f t="shared" si="4"/>
        <v/>
      </c>
      <c r="S31" s="215" t="str">
        <f t="shared" si="5"/>
        <v/>
      </c>
      <c r="T31" s="215">
        <f t="shared" si="6"/>
        <v>0</v>
      </c>
      <c r="U31" s="215">
        <f t="shared" si="7"/>
        <v>0</v>
      </c>
      <c r="V31" s="216">
        <f t="shared" si="8"/>
        <v>0</v>
      </c>
      <c r="W31" s="45"/>
      <c r="X31" s="45"/>
      <c r="Z31" s="154"/>
      <c r="AA31" s="155"/>
      <c r="AB31" s="170"/>
      <c r="AC31" s="111"/>
    </row>
    <row r="32" spans="1:29">
      <c r="A32" s="45"/>
      <c r="B32" s="16"/>
      <c r="C32" s="179" t="str">
        <f>IFERROR(INDEX('Reference Table 1'!$C$2:$C$591,MATCH(B32,'Reference Table 1'!$A$2:$A$591,0)),"")</f>
        <v/>
      </c>
      <c r="D32" s="179" t="str">
        <f>IFERROR(INDEX('Reference Table 1'!$D$3:$D$591,MATCH(B32,'Reference Table 1'!$A$3:$A$591,0)),"")</f>
        <v/>
      </c>
      <c r="E32" s="180" t="str">
        <f>IFERROR(INDEX('Reference Table 1'!$G$2:$G$591,MATCH(B32,'Reference Table 1'!$A$2:$A$591,0)), "")</f>
        <v/>
      </c>
      <c r="F32" s="205"/>
      <c r="G32" s="205"/>
      <c r="H32" s="209"/>
      <c r="I32" s="209"/>
      <c r="J32" s="209"/>
      <c r="K32" s="209"/>
      <c r="L32" s="209"/>
      <c r="M32" s="209"/>
      <c r="N32" s="215" t="str">
        <f t="shared" si="0"/>
        <v/>
      </c>
      <c r="O32" s="215" t="str">
        <f t="shared" si="1"/>
        <v/>
      </c>
      <c r="P32" s="215" t="str">
        <f t="shared" si="2"/>
        <v/>
      </c>
      <c r="Q32" s="215" t="str">
        <f t="shared" si="3"/>
        <v/>
      </c>
      <c r="R32" s="215" t="str">
        <f t="shared" si="4"/>
        <v/>
      </c>
      <c r="S32" s="215" t="str">
        <f t="shared" si="5"/>
        <v/>
      </c>
      <c r="T32" s="215">
        <f t="shared" si="6"/>
        <v>0</v>
      </c>
      <c r="U32" s="215">
        <f t="shared" si="7"/>
        <v>0</v>
      </c>
      <c r="V32" s="216">
        <f t="shared" si="8"/>
        <v>0</v>
      </c>
      <c r="W32" s="45"/>
      <c r="X32" s="45"/>
      <c r="Z32" s="154"/>
      <c r="AA32" s="155"/>
      <c r="AB32" s="170"/>
      <c r="AC32" s="111"/>
    </row>
    <row r="33" spans="1:29">
      <c r="A33" s="45"/>
      <c r="B33" s="10"/>
      <c r="C33" s="179" t="str">
        <f>IFERROR(INDEX('Reference Table 1'!$C$2:$C$591,MATCH(B33,'Reference Table 1'!$A$2:$A$591,0)),"")</f>
        <v/>
      </c>
      <c r="D33" s="179" t="str">
        <f>IFERROR(INDEX('Reference Table 1'!$D$3:$D$591,MATCH(B33,'Reference Table 1'!$A$3:$A$591,0)),"")</f>
        <v/>
      </c>
      <c r="E33" s="180" t="str">
        <f>IFERROR(INDEX('Reference Table 1'!$G$2:$G$591,MATCH(B33,'Reference Table 1'!$A$2:$A$591,0)), "")</f>
        <v/>
      </c>
      <c r="F33" s="205"/>
      <c r="G33" s="205"/>
      <c r="H33" s="209"/>
      <c r="I33" s="209"/>
      <c r="J33" s="209"/>
      <c r="K33" s="209"/>
      <c r="L33" s="209"/>
      <c r="M33" s="209"/>
      <c r="N33" s="215" t="str">
        <f t="shared" si="0"/>
        <v/>
      </c>
      <c r="O33" s="215" t="str">
        <f t="shared" si="1"/>
        <v/>
      </c>
      <c r="P33" s="215" t="str">
        <f t="shared" si="2"/>
        <v/>
      </c>
      <c r="Q33" s="215" t="str">
        <f t="shared" si="3"/>
        <v/>
      </c>
      <c r="R33" s="215" t="str">
        <f t="shared" si="4"/>
        <v/>
      </c>
      <c r="S33" s="215" t="str">
        <f t="shared" si="5"/>
        <v/>
      </c>
      <c r="T33" s="215">
        <f t="shared" si="6"/>
        <v>0</v>
      </c>
      <c r="U33" s="215">
        <f t="shared" si="7"/>
        <v>0</v>
      </c>
      <c r="V33" s="216">
        <f t="shared" si="8"/>
        <v>0</v>
      </c>
      <c r="W33" s="45"/>
      <c r="X33" s="45"/>
      <c r="Z33" s="154"/>
      <c r="AA33" s="155"/>
      <c r="AB33" s="170"/>
      <c r="AC33" s="111"/>
    </row>
    <row r="34" spans="1:29">
      <c r="A34" s="45"/>
      <c r="B34" s="17"/>
      <c r="C34" s="179" t="str">
        <f>IFERROR(INDEX('Reference Table 1'!$C$2:$C$591,MATCH(B34,'Reference Table 1'!$A$2:$A$591,0)),"")</f>
        <v/>
      </c>
      <c r="D34" s="179" t="str">
        <f>IFERROR(INDEX('Reference Table 1'!$D$3:$D$591,MATCH(B34,'Reference Table 1'!$A$3:$A$591,0)),"")</f>
        <v/>
      </c>
      <c r="E34" s="180" t="str">
        <f>IFERROR(INDEX('Reference Table 1'!$G$2:$G$591,MATCH(B34,'Reference Table 1'!$A$2:$A$591,0)), "")</f>
        <v/>
      </c>
      <c r="F34" s="205"/>
      <c r="G34" s="205"/>
      <c r="H34" s="209"/>
      <c r="I34" s="209"/>
      <c r="J34" s="209"/>
      <c r="K34" s="209"/>
      <c r="L34" s="209"/>
      <c r="M34" s="209"/>
      <c r="N34" s="215" t="str">
        <f t="shared" si="0"/>
        <v/>
      </c>
      <c r="O34" s="215" t="str">
        <f t="shared" si="1"/>
        <v/>
      </c>
      <c r="P34" s="215" t="str">
        <f t="shared" si="2"/>
        <v/>
      </c>
      <c r="Q34" s="215" t="str">
        <f t="shared" si="3"/>
        <v/>
      </c>
      <c r="R34" s="215" t="str">
        <f t="shared" si="4"/>
        <v/>
      </c>
      <c r="S34" s="215" t="str">
        <f t="shared" si="5"/>
        <v/>
      </c>
      <c r="T34" s="215">
        <f t="shared" si="6"/>
        <v>0</v>
      </c>
      <c r="U34" s="215">
        <f t="shared" si="7"/>
        <v>0</v>
      </c>
      <c r="V34" s="216">
        <f t="shared" si="8"/>
        <v>0</v>
      </c>
      <c r="W34" s="45"/>
      <c r="X34" s="45"/>
      <c r="Z34" s="154"/>
      <c r="AA34" s="155"/>
      <c r="AB34" s="170"/>
      <c r="AC34" s="111"/>
    </row>
    <row r="35" spans="1:29" s="49" customFormat="1" ht="15">
      <c r="A35" s="45"/>
      <c r="B35" s="18"/>
      <c r="C35" s="179" t="str">
        <f>IFERROR(INDEX('Reference Table 1'!$C$2:$C$591,MATCH(B35,'Reference Table 1'!$A$2:$A$591,0)),"")</f>
        <v/>
      </c>
      <c r="D35" s="179" t="str">
        <f>IFERROR(INDEX('Reference Table 1'!$D$3:$D$591,MATCH(B35,'Reference Table 1'!$A$3:$A$591,0)),"")</f>
        <v/>
      </c>
      <c r="E35" s="180" t="str">
        <f>IFERROR(INDEX('Reference Table 1'!$G$2:$G$591,MATCH(B35,'Reference Table 1'!$A$2:$A$591,0)), "")</f>
        <v/>
      </c>
      <c r="F35" s="205"/>
      <c r="G35" s="205"/>
      <c r="H35" s="209"/>
      <c r="I35" s="209"/>
      <c r="J35" s="209"/>
      <c r="K35" s="209"/>
      <c r="L35" s="209"/>
      <c r="M35" s="209"/>
      <c r="N35" s="215" t="str">
        <f t="shared" si="0"/>
        <v/>
      </c>
      <c r="O35" s="215" t="str">
        <f t="shared" si="1"/>
        <v/>
      </c>
      <c r="P35" s="215" t="str">
        <f t="shared" si="2"/>
        <v/>
      </c>
      <c r="Q35" s="215" t="str">
        <f t="shared" si="3"/>
        <v/>
      </c>
      <c r="R35" s="215" t="str">
        <f t="shared" si="4"/>
        <v/>
      </c>
      <c r="S35" s="215" t="str">
        <f t="shared" si="5"/>
        <v/>
      </c>
      <c r="T35" s="215">
        <f t="shared" si="6"/>
        <v>0</v>
      </c>
      <c r="U35" s="215">
        <f t="shared" si="7"/>
        <v>0</v>
      </c>
      <c r="V35" s="216">
        <f t="shared" si="8"/>
        <v>0</v>
      </c>
      <c r="W35" s="45"/>
      <c r="X35" s="45"/>
      <c r="Z35" s="154"/>
      <c r="AA35" s="157"/>
      <c r="AB35" s="172"/>
      <c r="AC35" s="175"/>
    </row>
    <row r="36" spans="1:29">
      <c r="A36" s="45"/>
      <c r="B36" s="19"/>
      <c r="C36" s="179" t="str">
        <f>IFERROR(INDEX('Reference Table 1'!$C$2:$C$591,MATCH(B36,'Reference Table 1'!$A$2:$A$591,0)),"")</f>
        <v/>
      </c>
      <c r="D36" s="179" t="str">
        <f>IFERROR(INDEX('Reference Table 1'!$D$3:$D$591,MATCH(B36,'Reference Table 1'!$A$3:$A$591,0)),"")</f>
        <v/>
      </c>
      <c r="E36" s="180" t="str">
        <f>IFERROR(INDEX('Reference Table 1'!$G$2:$G$591,MATCH(B36,'Reference Table 1'!$A$2:$A$591,0)), "")</f>
        <v/>
      </c>
      <c r="F36" s="205"/>
      <c r="G36" s="205"/>
      <c r="H36" s="209"/>
      <c r="I36" s="209"/>
      <c r="J36" s="209"/>
      <c r="K36" s="209"/>
      <c r="L36" s="209"/>
      <c r="M36" s="209"/>
      <c r="N36" s="215" t="str">
        <f t="shared" si="0"/>
        <v/>
      </c>
      <c r="O36" s="215" t="str">
        <f t="shared" si="1"/>
        <v/>
      </c>
      <c r="P36" s="215" t="str">
        <f t="shared" si="2"/>
        <v/>
      </c>
      <c r="Q36" s="215" t="str">
        <f t="shared" si="3"/>
        <v/>
      </c>
      <c r="R36" s="215" t="str">
        <f t="shared" si="4"/>
        <v/>
      </c>
      <c r="S36" s="215" t="str">
        <f t="shared" si="5"/>
        <v/>
      </c>
      <c r="T36" s="215">
        <f t="shared" si="6"/>
        <v>0</v>
      </c>
      <c r="U36" s="215">
        <f t="shared" si="7"/>
        <v>0</v>
      </c>
      <c r="V36" s="216">
        <f t="shared" si="8"/>
        <v>0</v>
      </c>
      <c r="W36" s="45"/>
      <c r="X36" s="45"/>
      <c r="Z36" s="154"/>
      <c r="AA36" s="155"/>
      <c r="AB36" s="170"/>
      <c r="AC36" s="111"/>
    </row>
    <row r="37" spans="1:29">
      <c r="A37" s="45"/>
      <c r="B37" s="19"/>
      <c r="C37" s="179" t="str">
        <f>IFERROR(INDEX('Reference Table 1'!$C$2:$C$591,MATCH(B37,'Reference Table 1'!$A$2:$A$591,0)),"")</f>
        <v/>
      </c>
      <c r="D37" s="179" t="str">
        <f>IFERROR(INDEX('Reference Table 1'!$D$3:$D$591,MATCH(B37,'Reference Table 1'!$A$3:$A$591,0)),"")</f>
        <v/>
      </c>
      <c r="E37" s="180" t="str">
        <f>IFERROR(INDEX('Reference Table 1'!$G$2:$G$591,MATCH(B37,'Reference Table 1'!$A$2:$A$591,0)), "")</f>
        <v/>
      </c>
      <c r="F37" s="205"/>
      <c r="G37" s="205"/>
      <c r="H37" s="209"/>
      <c r="I37" s="209"/>
      <c r="J37" s="209"/>
      <c r="K37" s="209"/>
      <c r="L37" s="209"/>
      <c r="M37" s="209"/>
      <c r="N37" s="215" t="str">
        <f t="shared" si="0"/>
        <v/>
      </c>
      <c r="O37" s="215" t="str">
        <f t="shared" si="1"/>
        <v/>
      </c>
      <c r="P37" s="215" t="str">
        <f t="shared" si="2"/>
        <v/>
      </c>
      <c r="Q37" s="215" t="str">
        <f t="shared" si="3"/>
        <v/>
      </c>
      <c r="R37" s="215" t="str">
        <f t="shared" si="4"/>
        <v/>
      </c>
      <c r="S37" s="215" t="str">
        <f t="shared" si="5"/>
        <v/>
      </c>
      <c r="T37" s="215">
        <f t="shared" si="6"/>
        <v>0</v>
      </c>
      <c r="U37" s="215">
        <f t="shared" si="7"/>
        <v>0</v>
      </c>
      <c r="V37" s="216">
        <f t="shared" si="8"/>
        <v>0</v>
      </c>
      <c r="W37" s="45"/>
      <c r="X37" s="45"/>
      <c r="Z37" s="154"/>
      <c r="AA37" s="155"/>
      <c r="AB37" s="170"/>
      <c r="AC37" s="111"/>
    </row>
    <row r="38" spans="1:29">
      <c r="A38" s="45"/>
      <c r="B38" s="19"/>
      <c r="C38" s="179" t="str">
        <f>IFERROR(INDEX('Reference Table 1'!$C$2:$C$591,MATCH(B38,'Reference Table 1'!$A$2:$A$591,0)),"")</f>
        <v/>
      </c>
      <c r="D38" s="179" t="str">
        <f>IFERROR(INDEX('Reference Table 1'!$D$3:$D$591,MATCH(B38,'Reference Table 1'!$A$3:$A$591,0)),"")</f>
        <v/>
      </c>
      <c r="E38" s="180" t="str">
        <f>IFERROR(INDEX('Reference Table 1'!$G$2:$G$591,MATCH(B38,'Reference Table 1'!$A$2:$A$591,0)), "")</f>
        <v/>
      </c>
      <c r="F38" s="205"/>
      <c r="G38" s="205"/>
      <c r="H38" s="209"/>
      <c r="I38" s="209"/>
      <c r="J38" s="209"/>
      <c r="K38" s="209"/>
      <c r="L38" s="209"/>
      <c r="M38" s="209"/>
      <c r="N38" s="215" t="str">
        <f t="shared" si="0"/>
        <v/>
      </c>
      <c r="O38" s="215" t="str">
        <f t="shared" si="1"/>
        <v/>
      </c>
      <c r="P38" s="215" t="str">
        <f t="shared" si="2"/>
        <v/>
      </c>
      <c r="Q38" s="215" t="str">
        <f t="shared" si="3"/>
        <v/>
      </c>
      <c r="R38" s="215" t="str">
        <f t="shared" si="4"/>
        <v/>
      </c>
      <c r="S38" s="215" t="str">
        <f t="shared" si="5"/>
        <v/>
      </c>
      <c r="T38" s="215">
        <f t="shared" si="6"/>
        <v>0</v>
      </c>
      <c r="U38" s="215">
        <f t="shared" si="7"/>
        <v>0</v>
      </c>
      <c r="V38" s="216">
        <f t="shared" si="8"/>
        <v>0</v>
      </c>
      <c r="W38" s="45"/>
      <c r="X38" s="45"/>
      <c r="Z38" s="154"/>
      <c r="AA38" s="155"/>
      <c r="AB38" s="170"/>
      <c r="AC38" s="111"/>
    </row>
    <row r="39" spans="1:29">
      <c r="A39" s="45"/>
      <c r="B39" s="16"/>
      <c r="C39" s="179" t="str">
        <f>IFERROR(INDEX('Reference Table 1'!$C$2:$C$591,MATCH(B39,'Reference Table 1'!$A$2:$A$591,0)),"")</f>
        <v/>
      </c>
      <c r="D39" s="179" t="str">
        <f>IFERROR(INDEX('Reference Table 1'!$D$3:$D$591,MATCH(B39,'Reference Table 1'!$A$3:$A$591,0)),"")</f>
        <v/>
      </c>
      <c r="E39" s="180" t="str">
        <f>IFERROR(INDEX('Reference Table 1'!$G$2:$G$591,MATCH(B39,'Reference Table 1'!$A$2:$A$591,0)), "")</f>
        <v/>
      </c>
      <c r="F39" s="205"/>
      <c r="G39" s="205"/>
      <c r="H39" s="209"/>
      <c r="I39" s="209"/>
      <c r="J39" s="209"/>
      <c r="K39" s="209"/>
      <c r="L39" s="209"/>
      <c r="M39" s="209"/>
      <c r="N39" s="215" t="str">
        <f t="shared" si="0"/>
        <v/>
      </c>
      <c r="O39" s="215" t="str">
        <f t="shared" si="1"/>
        <v/>
      </c>
      <c r="P39" s="215" t="str">
        <f t="shared" si="2"/>
        <v/>
      </c>
      <c r="Q39" s="215" t="str">
        <f t="shared" si="3"/>
        <v/>
      </c>
      <c r="R39" s="215" t="str">
        <f t="shared" si="4"/>
        <v/>
      </c>
      <c r="S39" s="215" t="str">
        <f t="shared" si="5"/>
        <v/>
      </c>
      <c r="T39" s="215">
        <f t="shared" si="6"/>
        <v>0</v>
      </c>
      <c r="U39" s="215">
        <f t="shared" si="7"/>
        <v>0</v>
      </c>
      <c r="V39" s="216">
        <f t="shared" si="8"/>
        <v>0</v>
      </c>
      <c r="W39" s="45"/>
      <c r="X39" s="45"/>
      <c r="Z39" s="154"/>
      <c r="AA39" s="155"/>
      <c r="AB39" s="170"/>
      <c r="AC39" s="111"/>
    </row>
    <row r="40" spans="1:29">
      <c r="A40" s="45"/>
      <c r="B40" s="10"/>
      <c r="C40" s="179" t="str">
        <f>IFERROR(INDEX('Reference Table 1'!$C$2:$C$591,MATCH(B40,'Reference Table 1'!$A$2:$A$591,0)),"")</f>
        <v/>
      </c>
      <c r="D40" s="179" t="str">
        <f>IFERROR(INDEX('Reference Table 1'!$D$3:$D$591,MATCH(B40,'Reference Table 1'!$A$3:$A$591,0)),"")</f>
        <v/>
      </c>
      <c r="E40" s="180" t="str">
        <f>IFERROR(INDEX('Reference Table 1'!$G$2:$G$591,MATCH(B40,'Reference Table 1'!$A$2:$A$591,0)), "")</f>
        <v/>
      </c>
      <c r="F40" s="205"/>
      <c r="G40" s="205"/>
      <c r="H40" s="209"/>
      <c r="I40" s="209"/>
      <c r="J40" s="209"/>
      <c r="K40" s="209"/>
      <c r="L40" s="209"/>
      <c r="M40" s="209"/>
      <c r="N40" s="215" t="str">
        <f t="shared" si="0"/>
        <v/>
      </c>
      <c r="O40" s="215" t="str">
        <f t="shared" si="1"/>
        <v/>
      </c>
      <c r="P40" s="215" t="str">
        <f t="shared" si="2"/>
        <v/>
      </c>
      <c r="Q40" s="215" t="str">
        <f t="shared" si="3"/>
        <v/>
      </c>
      <c r="R40" s="215" t="str">
        <f t="shared" si="4"/>
        <v/>
      </c>
      <c r="S40" s="215" t="str">
        <f t="shared" si="5"/>
        <v/>
      </c>
      <c r="T40" s="215">
        <f t="shared" si="6"/>
        <v>0</v>
      </c>
      <c r="U40" s="215">
        <f t="shared" si="7"/>
        <v>0</v>
      </c>
      <c r="V40" s="216">
        <f t="shared" si="8"/>
        <v>0</v>
      </c>
      <c r="W40" s="45"/>
      <c r="X40" s="45"/>
      <c r="Z40" s="154"/>
      <c r="AA40" s="155"/>
      <c r="AB40" s="170"/>
      <c r="AC40" s="111"/>
    </row>
    <row r="41" spans="1:29">
      <c r="A41" s="45"/>
      <c r="B41" s="20"/>
      <c r="C41" s="179" t="str">
        <f>IFERROR(INDEX('Reference Table 1'!$C$2:$C$591,MATCH(B41,'Reference Table 1'!$A$2:$A$591,0)),"")</f>
        <v/>
      </c>
      <c r="D41" s="179" t="str">
        <f>IFERROR(INDEX('Reference Table 1'!$D$3:$D$591,MATCH(B41,'Reference Table 1'!$A$3:$A$591,0)),"")</f>
        <v/>
      </c>
      <c r="E41" s="180" t="str">
        <f>IFERROR(INDEX('Reference Table 1'!$G$2:$G$591,MATCH(B41,'Reference Table 1'!$A$2:$A$591,0)), "")</f>
        <v/>
      </c>
      <c r="F41" s="205"/>
      <c r="G41" s="205"/>
      <c r="H41" s="209"/>
      <c r="I41" s="209"/>
      <c r="J41" s="209"/>
      <c r="K41" s="209"/>
      <c r="L41" s="209"/>
      <c r="M41" s="209"/>
      <c r="N41" s="215" t="str">
        <f t="shared" si="0"/>
        <v/>
      </c>
      <c r="O41" s="215" t="str">
        <f t="shared" si="1"/>
        <v/>
      </c>
      <c r="P41" s="215" t="str">
        <f t="shared" si="2"/>
        <v/>
      </c>
      <c r="Q41" s="215" t="str">
        <f t="shared" si="3"/>
        <v/>
      </c>
      <c r="R41" s="215" t="str">
        <f t="shared" si="4"/>
        <v/>
      </c>
      <c r="S41" s="215" t="str">
        <f t="shared" si="5"/>
        <v/>
      </c>
      <c r="T41" s="215">
        <f t="shared" si="6"/>
        <v>0</v>
      </c>
      <c r="U41" s="215">
        <f t="shared" si="7"/>
        <v>0</v>
      </c>
      <c r="V41" s="216">
        <f t="shared" si="8"/>
        <v>0</v>
      </c>
      <c r="W41" s="45"/>
      <c r="X41" s="45"/>
      <c r="Z41" s="154"/>
      <c r="AA41" s="155"/>
      <c r="AB41" s="170"/>
      <c r="AC41" s="111"/>
    </row>
    <row r="42" spans="1:29">
      <c r="A42" s="44"/>
      <c r="B42" s="196"/>
      <c r="C42" s="179" t="str">
        <f>IFERROR(INDEX('Reference Table 1'!$C$2:$C$591,MATCH(B42,'Reference Table 1'!$A$2:$A$591,0)),"")</f>
        <v/>
      </c>
      <c r="D42" s="179" t="str">
        <f>IFERROR(INDEX('Reference Table 1'!$D$3:$D$591,MATCH(B42,'Reference Table 1'!$A$3:$A$591,0)),"")</f>
        <v/>
      </c>
      <c r="E42" s="180" t="str">
        <f>IFERROR(INDEX('Reference Table 1'!$G$2:$G$591,MATCH(B42,'Reference Table 1'!$A$2:$A$591,0)), "")</f>
        <v/>
      </c>
      <c r="F42" s="205"/>
      <c r="G42" s="205"/>
      <c r="H42" s="210"/>
      <c r="I42" s="210"/>
      <c r="J42" s="210"/>
      <c r="K42" s="210"/>
      <c r="L42" s="210"/>
      <c r="M42" s="210"/>
      <c r="N42" s="215" t="str">
        <f t="shared" si="0"/>
        <v/>
      </c>
      <c r="O42" s="215" t="str">
        <f t="shared" si="1"/>
        <v/>
      </c>
      <c r="P42" s="215" t="str">
        <f t="shared" si="2"/>
        <v/>
      </c>
      <c r="Q42" s="215" t="str">
        <f t="shared" si="3"/>
        <v/>
      </c>
      <c r="R42" s="215" t="str">
        <f t="shared" si="4"/>
        <v/>
      </c>
      <c r="S42" s="215" t="str">
        <f t="shared" si="5"/>
        <v/>
      </c>
      <c r="T42" s="215">
        <f t="shared" si="6"/>
        <v>0</v>
      </c>
      <c r="U42" s="215">
        <f t="shared" si="7"/>
        <v>0</v>
      </c>
      <c r="V42" s="216">
        <f t="shared" si="8"/>
        <v>0</v>
      </c>
      <c r="W42" s="45"/>
      <c r="X42" s="45"/>
      <c r="Z42" s="154"/>
      <c r="AA42" s="155"/>
      <c r="AB42" s="170"/>
      <c r="AC42" s="111"/>
    </row>
    <row r="43" spans="1:29">
      <c r="A43" s="45"/>
      <c r="B43" s="197"/>
      <c r="C43" s="179" t="str">
        <f>IFERROR(INDEX('Reference Table 1'!$C$2:$C$591,MATCH(B43,'Reference Table 1'!$A$2:$A$591,0)),"")</f>
        <v/>
      </c>
      <c r="D43" s="179" t="str">
        <f>IFERROR(INDEX('Reference Table 1'!$D$3:$D$591,MATCH(B43,'Reference Table 1'!$A$3:$A$591,0)),"")</f>
        <v/>
      </c>
      <c r="E43" s="180" t="str">
        <f>IFERROR(INDEX('Reference Table 1'!$G$2:$G$591,MATCH(B43,'Reference Table 1'!$A$2:$A$591,0)), "")</f>
        <v/>
      </c>
      <c r="F43" s="205"/>
      <c r="G43" s="205"/>
      <c r="H43" s="7"/>
      <c r="I43" s="7"/>
      <c r="J43" s="7"/>
      <c r="K43" s="7"/>
      <c r="L43" s="7"/>
      <c r="M43" s="7"/>
      <c r="N43" s="215" t="str">
        <f t="shared" si="0"/>
        <v/>
      </c>
      <c r="O43" s="215" t="str">
        <f t="shared" si="1"/>
        <v/>
      </c>
      <c r="P43" s="215" t="str">
        <f t="shared" si="2"/>
        <v/>
      </c>
      <c r="Q43" s="215" t="str">
        <f t="shared" si="3"/>
        <v/>
      </c>
      <c r="R43" s="215" t="str">
        <f t="shared" si="4"/>
        <v/>
      </c>
      <c r="S43" s="215" t="str">
        <f t="shared" si="5"/>
        <v/>
      </c>
      <c r="T43" s="215">
        <f t="shared" si="6"/>
        <v>0</v>
      </c>
      <c r="U43" s="215">
        <f t="shared" si="7"/>
        <v>0</v>
      </c>
      <c r="V43" s="216">
        <f t="shared" si="8"/>
        <v>0</v>
      </c>
      <c r="W43" s="45"/>
      <c r="X43" s="45"/>
      <c r="Z43" s="154"/>
      <c r="AA43" s="155"/>
      <c r="AB43" s="170"/>
      <c r="AC43" s="111"/>
    </row>
    <row r="44" spans="1:29">
      <c r="A44" s="45"/>
      <c r="B44" s="197"/>
      <c r="C44" s="179" t="str">
        <f>IFERROR(INDEX('Reference Table 1'!$C$2:$C$591,MATCH(B44,'Reference Table 1'!$A$2:$A$591,0)),"")</f>
        <v/>
      </c>
      <c r="D44" s="179" t="str">
        <f>IFERROR(INDEX('Reference Table 1'!$D$3:$D$591,MATCH(B44,'Reference Table 1'!$A$3:$A$591,0)),"")</f>
        <v/>
      </c>
      <c r="E44" s="180" t="str">
        <f>IFERROR(INDEX('Reference Table 1'!$G$2:$G$591,MATCH(B44,'Reference Table 1'!$A$2:$A$591,0)), "")</f>
        <v/>
      </c>
      <c r="F44" s="205"/>
      <c r="G44" s="205"/>
      <c r="H44" s="7"/>
      <c r="I44" s="7"/>
      <c r="J44" s="7"/>
      <c r="K44" s="7"/>
      <c r="L44" s="7"/>
      <c r="M44" s="7"/>
      <c r="N44" s="215" t="str">
        <f t="shared" ref="N44:N75" si="9">IFERROR(H44*$E44,"")</f>
        <v/>
      </c>
      <c r="O44" s="215" t="str">
        <f t="shared" ref="O44:O75" si="10">IFERROR(I44*$E44,"")</f>
        <v/>
      </c>
      <c r="P44" s="215" t="str">
        <f t="shared" ref="P44:P75" si="11">IFERROR(J44*$E44,"")</f>
        <v/>
      </c>
      <c r="Q44" s="215" t="str">
        <f t="shared" ref="Q44:Q75" si="12">IFERROR(K44*$E44,"")</f>
        <v/>
      </c>
      <c r="R44" s="215" t="str">
        <f t="shared" ref="R44:R75" si="13">IFERROR(L44*$E44,"")</f>
        <v/>
      </c>
      <c r="S44" s="215" t="str">
        <f t="shared" si="5"/>
        <v/>
      </c>
      <c r="T44" s="215">
        <f t="shared" si="6"/>
        <v>0</v>
      </c>
      <c r="U44" s="215">
        <f t="shared" si="7"/>
        <v>0</v>
      </c>
      <c r="V44" s="216">
        <f t="shared" si="8"/>
        <v>0</v>
      </c>
      <c r="W44" s="45"/>
      <c r="X44" s="45"/>
      <c r="Z44" s="154"/>
      <c r="AA44" s="155"/>
      <c r="AB44" s="170"/>
      <c r="AC44" s="111"/>
    </row>
    <row r="45" spans="1:29">
      <c r="A45" s="45"/>
      <c r="B45" s="197"/>
      <c r="C45" s="179" t="str">
        <f>IFERROR(INDEX('Reference Table 1'!$C$2:$C$591,MATCH(B45,'Reference Table 1'!$A$2:$A$591,0)),"")</f>
        <v/>
      </c>
      <c r="D45" s="179" t="str">
        <f>IFERROR(INDEX('Reference Table 1'!$D$3:$D$591,MATCH(B45,'Reference Table 1'!$A$3:$A$591,0)),"")</f>
        <v/>
      </c>
      <c r="E45" s="180" t="str">
        <f>IFERROR(INDEX('Reference Table 1'!$G$2:$G$591,MATCH(B45,'Reference Table 1'!$A$2:$A$591,0)), "")</f>
        <v/>
      </c>
      <c r="F45" s="205"/>
      <c r="G45" s="205"/>
      <c r="H45" s="7"/>
      <c r="I45" s="7"/>
      <c r="J45" s="7"/>
      <c r="K45" s="7"/>
      <c r="L45" s="7"/>
      <c r="M45" s="7"/>
      <c r="N45" s="215" t="str">
        <f t="shared" si="9"/>
        <v/>
      </c>
      <c r="O45" s="215" t="str">
        <f t="shared" si="10"/>
        <v/>
      </c>
      <c r="P45" s="215" t="str">
        <f t="shared" si="11"/>
        <v/>
      </c>
      <c r="Q45" s="215" t="str">
        <f t="shared" si="12"/>
        <v/>
      </c>
      <c r="R45" s="215" t="str">
        <f t="shared" si="13"/>
        <v/>
      </c>
      <c r="S45" s="215" t="str">
        <f t="shared" si="5"/>
        <v/>
      </c>
      <c r="T45" s="215">
        <f t="shared" si="6"/>
        <v>0</v>
      </c>
      <c r="U45" s="215">
        <f t="shared" si="7"/>
        <v>0</v>
      </c>
      <c r="V45" s="216">
        <f t="shared" si="8"/>
        <v>0</v>
      </c>
      <c r="W45" s="45"/>
      <c r="X45" s="45"/>
      <c r="Z45" s="154"/>
      <c r="AA45" s="155"/>
      <c r="AB45" s="170"/>
      <c r="AC45" s="111"/>
    </row>
    <row r="46" spans="1:29">
      <c r="A46" s="45"/>
      <c r="B46" s="197"/>
      <c r="C46" s="179" t="str">
        <f>IFERROR(INDEX('Reference Table 1'!$C$2:$C$591,MATCH(B46,'Reference Table 1'!$A$2:$A$591,0)),"")</f>
        <v/>
      </c>
      <c r="D46" s="179" t="str">
        <f>IFERROR(INDEX('Reference Table 1'!$D$3:$D$591,MATCH(B46,'Reference Table 1'!$A$3:$A$591,0)),"")</f>
        <v/>
      </c>
      <c r="E46" s="180" t="str">
        <f>IFERROR(INDEX('Reference Table 1'!$G$2:$G$591,MATCH(B46,'Reference Table 1'!$A$2:$A$591,0)), "")</f>
        <v/>
      </c>
      <c r="F46" s="205"/>
      <c r="G46" s="205"/>
      <c r="H46" s="7"/>
      <c r="I46" s="7"/>
      <c r="J46" s="7"/>
      <c r="K46" s="7"/>
      <c r="L46" s="7"/>
      <c r="M46" s="7"/>
      <c r="N46" s="215" t="str">
        <f t="shared" si="9"/>
        <v/>
      </c>
      <c r="O46" s="215" t="str">
        <f t="shared" si="10"/>
        <v/>
      </c>
      <c r="P46" s="215" t="str">
        <f t="shared" si="11"/>
        <v/>
      </c>
      <c r="Q46" s="215" t="str">
        <f t="shared" si="12"/>
        <v/>
      </c>
      <c r="R46" s="215" t="str">
        <f t="shared" si="13"/>
        <v/>
      </c>
      <c r="S46" s="215" t="str">
        <f t="shared" si="5"/>
        <v/>
      </c>
      <c r="T46" s="215">
        <f t="shared" si="6"/>
        <v>0</v>
      </c>
      <c r="U46" s="215">
        <f t="shared" si="7"/>
        <v>0</v>
      </c>
      <c r="V46" s="216">
        <f t="shared" si="8"/>
        <v>0</v>
      </c>
      <c r="W46" s="45"/>
      <c r="X46" s="45"/>
      <c r="Z46" s="154"/>
      <c r="AA46" s="155"/>
      <c r="AB46" s="170"/>
      <c r="AC46" s="111"/>
    </row>
    <row r="47" spans="1:29">
      <c r="A47" s="45"/>
      <c r="B47" s="198"/>
      <c r="C47" s="179" t="str">
        <f>IFERROR(INDEX('Reference Table 1'!$C$2:$C$591,MATCH(B47,'Reference Table 1'!$A$2:$A$591,0)),"")</f>
        <v/>
      </c>
      <c r="D47" s="179" t="str">
        <f>IFERROR(INDEX('Reference Table 1'!$D$3:$D$591,MATCH(B47,'Reference Table 1'!$A$3:$A$591,0)),"")</f>
        <v/>
      </c>
      <c r="E47" s="180" t="str">
        <f>IFERROR(INDEX('Reference Table 1'!$G$2:$G$591,MATCH(B47,'Reference Table 1'!$A$2:$A$591,0)), "")</f>
        <v/>
      </c>
      <c r="F47" s="205"/>
      <c r="G47" s="205"/>
      <c r="H47" s="5"/>
      <c r="I47" s="5"/>
      <c r="J47" s="5"/>
      <c r="K47" s="5"/>
      <c r="L47" s="5"/>
      <c r="M47" s="5"/>
      <c r="N47" s="215" t="str">
        <f t="shared" si="9"/>
        <v/>
      </c>
      <c r="O47" s="215" t="str">
        <f t="shared" si="10"/>
        <v/>
      </c>
      <c r="P47" s="215" t="str">
        <f t="shared" si="11"/>
        <v/>
      </c>
      <c r="Q47" s="215" t="str">
        <f t="shared" si="12"/>
        <v/>
      </c>
      <c r="R47" s="215" t="str">
        <f t="shared" si="13"/>
        <v/>
      </c>
      <c r="S47" s="215" t="str">
        <f t="shared" si="5"/>
        <v/>
      </c>
      <c r="T47" s="215">
        <f t="shared" si="6"/>
        <v>0</v>
      </c>
      <c r="U47" s="215">
        <f t="shared" si="7"/>
        <v>0</v>
      </c>
      <c r="V47" s="216">
        <f t="shared" si="8"/>
        <v>0</v>
      </c>
      <c r="W47" s="45"/>
      <c r="X47" s="45"/>
      <c r="Z47" s="154"/>
      <c r="AA47" s="155"/>
      <c r="AB47" s="170"/>
      <c r="AC47" s="111"/>
    </row>
    <row r="48" spans="1:29">
      <c r="A48" s="45"/>
      <c r="B48" s="10"/>
      <c r="C48" s="179" t="str">
        <f>IFERROR(INDEX('Reference Table 1'!$C$2:$C$591,MATCH(B48,'Reference Table 1'!$A$2:$A$591,0)),"")</f>
        <v/>
      </c>
      <c r="D48" s="179" t="str">
        <f>IFERROR(INDEX('Reference Table 1'!$D$3:$D$591,MATCH(B48,'Reference Table 1'!$A$3:$A$591,0)),"")</f>
        <v/>
      </c>
      <c r="E48" s="180" t="str">
        <f>IFERROR(INDEX('Reference Table 1'!$G$2:$G$591,MATCH(B48,'Reference Table 1'!$A$2:$A$591,0)), "")</f>
        <v/>
      </c>
      <c r="F48" s="205"/>
      <c r="G48" s="205"/>
      <c r="H48" s="183"/>
      <c r="I48" s="183"/>
      <c r="J48" s="183"/>
      <c r="K48" s="183"/>
      <c r="L48" s="183"/>
      <c r="M48" s="183"/>
      <c r="N48" s="215" t="str">
        <f t="shared" si="9"/>
        <v/>
      </c>
      <c r="O48" s="215" t="str">
        <f t="shared" si="10"/>
        <v/>
      </c>
      <c r="P48" s="215" t="str">
        <f t="shared" si="11"/>
        <v/>
      </c>
      <c r="Q48" s="215" t="str">
        <f t="shared" si="12"/>
        <v/>
      </c>
      <c r="R48" s="215" t="str">
        <f t="shared" si="13"/>
        <v/>
      </c>
      <c r="S48" s="215" t="str">
        <f t="shared" si="5"/>
        <v/>
      </c>
      <c r="T48" s="215">
        <f t="shared" si="6"/>
        <v>0</v>
      </c>
      <c r="U48" s="215">
        <f t="shared" si="7"/>
        <v>0</v>
      </c>
      <c r="V48" s="216">
        <f t="shared" si="8"/>
        <v>0</v>
      </c>
      <c r="W48" s="45"/>
      <c r="X48" s="45"/>
      <c r="Z48" s="154"/>
      <c r="AA48" s="155"/>
      <c r="AB48" s="170"/>
      <c r="AC48" s="111"/>
    </row>
    <row r="49" spans="1:29" ht="15.75">
      <c r="A49" s="45"/>
      <c r="B49" s="199"/>
      <c r="C49" s="179" t="str">
        <f>IFERROR(INDEX('Reference Table 1'!$C$2:$C$591,MATCH(B49,'Reference Table 1'!$A$2:$A$591,0)),"")</f>
        <v/>
      </c>
      <c r="D49" s="179" t="str">
        <f>IFERROR(INDEX('Reference Table 1'!$D$3:$D$591,MATCH(B49,'Reference Table 1'!$A$3:$A$591,0)),"")</f>
        <v/>
      </c>
      <c r="E49" s="180" t="str">
        <f>IFERROR(INDEX('Reference Table 1'!$G$2:$G$591,MATCH(B49,'Reference Table 1'!$A$2:$A$591,0)), "")</f>
        <v/>
      </c>
      <c r="F49" s="205"/>
      <c r="G49" s="205"/>
      <c r="H49" s="6"/>
      <c r="I49" s="6"/>
      <c r="J49" s="6"/>
      <c r="K49" s="6"/>
      <c r="L49" s="6"/>
      <c r="M49" s="6"/>
      <c r="N49" s="215" t="str">
        <f t="shared" si="9"/>
        <v/>
      </c>
      <c r="O49" s="215" t="str">
        <f t="shared" si="10"/>
        <v/>
      </c>
      <c r="P49" s="215" t="str">
        <f t="shared" si="11"/>
        <v/>
      </c>
      <c r="Q49" s="215" t="str">
        <f t="shared" si="12"/>
        <v/>
      </c>
      <c r="R49" s="215" t="str">
        <f t="shared" si="13"/>
        <v/>
      </c>
      <c r="S49" s="215" t="str">
        <f t="shared" si="5"/>
        <v/>
      </c>
      <c r="T49" s="215">
        <f t="shared" si="6"/>
        <v>0</v>
      </c>
      <c r="U49" s="215">
        <f t="shared" si="7"/>
        <v>0</v>
      </c>
      <c r="V49" s="216">
        <f t="shared" si="8"/>
        <v>0</v>
      </c>
      <c r="W49" s="45"/>
      <c r="X49" s="45"/>
      <c r="Z49" s="154"/>
      <c r="AA49" s="155"/>
      <c r="AB49" s="170"/>
      <c r="AC49" s="111"/>
    </row>
    <row r="50" spans="1:29">
      <c r="A50" s="45"/>
      <c r="B50" s="200"/>
      <c r="C50" s="179" t="str">
        <f>IFERROR(INDEX('Reference Table 1'!$C$2:$C$591,MATCH(B50,'Reference Table 1'!$A$2:$A$591,0)),"")</f>
        <v/>
      </c>
      <c r="D50" s="179" t="str">
        <f>IFERROR(INDEX('Reference Table 1'!$D$3:$D$591,MATCH(B50,'Reference Table 1'!$A$3:$A$591,0)),"")</f>
        <v/>
      </c>
      <c r="E50" s="180" t="str">
        <f>IFERROR(INDEX('Reference Table 1'!$G$2:$G$591,MATCH(B50,'Reference Table 1'!$A$2:$A$591,0)), "")</f>
        <v/>
      </c>
      <c r="F50" s="205"/>
      <c r="G50" s="205"/>
      <c r="H50" s="6"/>
      <c r="I50" s="6"/>
      <c r="J50" s="6"/>
      <c r="K50" s="6"/>
      <c r="L50" s="6"/>
      <c r="M50" s="6"/>
      <c r="N50" s="215" t="str">
        <f t="shared" si="9"/>
        <v/>
      </c>
      <c r="O50" s="215" t="str">
        <f t="shared" si="10"/>
        <v/>
      </c>
      <c r="P50" s="215" t="str">
        <f t="shared" si="11"/>
        <v/>
      </c>
      <c r="Q50" s="215" t="str">
        <f t="shared" si="12"/>
        <v/>
      </c>
      <c r="R50" s="215" t="str">
        <f t="shared" si="13"/>
        <v/>
      </c>
      <c r="S50" s="215" t="str">
        <f t="shared" si="5"/>
        <v/>
      </c>
      <c r="T50" s="215">
        <f t="shared" si="6"/>
        <v>0</v>
      </c>
      <c r="U50" s="215">
        <f t="shared" si="7"/>
        <v>0</v>
      </c>
      <c r="V50" s="216">
        <f t="shared" si="8"/>
        <v>0</v>
      </c>
      <c r="W50" s="45"/>
      <c r="X50" s="45"/>
      <c r="Z50" s="154"/>
      <c r="AA50" s="155"/>
      <c r="AB50" s="170"/>
      <c r="AC50" s="111"/>
    </row>
    <row r="51" spans="1:29">
      <c r="A51" s="45"/>
      <c r="B51" s="197"/>
      <c r="C51" s="179" t="str">
        <f>IFERROR(INDEX('Reference Table 1'!$C$2:$C$591,MATCH(B51,'Reference Table 1'!$A$2:$A$591,0)),"")</f>
        <v/>
      </c>
      <c r="D51" s="179" t="str">
        <f>IFERROR(INDEX('Reference Table 1'!$D$3:$D$591,MATCH(B51,'Reference Table 1'!$A$3:$A$591,0)),"")</f>
        <v/>
      </c>
      <c r="E51" s="180" t="str">
        <f>IFERROR(INDEX('Reference Table 1'!$G$2:$G$591,MATCH(B51,'Reference Table 1'!$A$2:$A$591,0)), "")</f>
        <v/>
      </c>
      <c r="F51" s="205"/>
      <c r="G51" s="205"/>
      <c r="H51" s="7"/>
      <c r="I51" s="7"/>
      <c r="J51" s="7"/>
      <c r="K51" s="7"/>
      <c r="L51" s="7"/>
      <c r="M51" s="7"/>
      <c r="N51" s="215" t="str">
        <f t="shared" si="9"/>
        <v/>
      </c>
      <c r="O51" s="215" t="str">
        <f t="shared" si="10"/>
        <v/>
      </c>
      <c r="P51" s="215" t="str">
        <f t="shared" si="11"/>
        <v/>
      </c>
      <c r="Q51" s="215" t="str">
        <f t="shared" si="12"/>
        <v/>
      </c>
      <c r="R51" s="215" t="str">
        <f t="shared" si="13"/>
        <v/>
      </c>
      <c r="S51" s="215" t="str">
        <f t="shared" si="5"/>
        <v/>
      </c>
      <c r="T51" s="215">
        <f t="shared" si="6"/>
        <v>0</v>
      </c>
      <c r="U51" s="215">
        <f t="shared" si="7"/>
        <v>0</v>
      </c>
      <c r="V51" s="216">
        <f t="shared" si="8"/>
        <v>0</v>
      </c>
      <c r="W51" s="45"/>
      <c r="X51" s="45"/>
      <c r="Z51" s="154"/>
      <c r="AA51" s="155"/>
      <c r="AB51" s="170"/>
      <c r="AC51" s="111"/>
    </row>
    <row r="52" spans="1:29">
      <c r="A52" s="44" t="s">
        <v>8</v>
      </c>
      <c r="B52" s="197"/>
      <c r="C52" s="179" t="str">
        <f>IFERROR(INDEX('Reference Table 1'!$C$2:$C$591,MATCH(B52,'Reference Table 1'!$A$2:$A$591,0)),"")</f>
        <v/>
      </c>
      <c r="D52" s="179" t="str">
        <f>IFERROR(INDEX('Reference Table 1'!$D$3:$D$591,MATCH(B52,'Reference Table 1'!$A$3:$A$591,0)),"")</f>
        <v/>
      </c>
      <c r="E52" s="180" t="str">
        <f>IFERROR(INDEX('Reference Table 1'!$G$2:$G$591,MATCH(B52,'Reference Table 1'!$A$2:$A$591,0)), "")</f>
        <v/>
      </c>
      <c r="F52" s="205"/>
      <c r="G52" s="205"/>
      <c r="H52" s="7"/>
      <c r="I52" s="7"/>
      <c r="J52" s="7"/>
      <c r="K52" s="7"/>
      <c r="L52" s="7"/>
      <c r="M52" s="7"/>
      <c r="N52" s="215" t="str">
        <f t="shared" si="9"/>
        <v/>
      </c>
      <c r="O52" s="215" t="str">
        <f t="shared" si="10"/>
        <v/>
      </c>
      <c r="P52" s="215" t="str">
        <f t="shared" si="11"/>
        <v/>
      </c>
      <c r="Q52" s="215" t="str">
        <f t="shared" si="12"/>
        <v/>
      </c>
      <c r="R52" s="215" t="str">
        <f t="shared" si="13"/>
        <v/>
      </c>
      <c r="S52" s="215" t="str">
        <f t="shared" si="5"/>
        <v/>
      </c>
      <c r="T52" s="215">
        <f t="shared" si="6"/>
        <v>0</v>
      </c>
      <c r="U52" s="215">
        <f t="shared" si="7"/>
        <v>0</v>
      </c>
      <c r="V52" s="216">
        <f t="shared" si="8"/>
        <v>0</v>
      </c>
      <c r="W52" s="45"/>
      <c r="X52" s="45"/>
      <c r="Z52" s="154"/>
      <c r="AA52" s="155"/>
      <c r="AB52" s="170"/>
      <c r="AC52" s="111"/>
    </row>
    <row r="53" spans="1:29">
      <c r="A53" s="45"/>
      <c r="B53" s="197"/>
      <c r="C53" s="179" t="str">
        <f>IFERROR(INDEX('Reference Table 1'!$C$2:$C$591,MATCH(B53,'Reference Table 1'!$A$2:$A$591,0)),"")</f>
        <v/>
      </c>
      <c r="D53" s="179" t="str">
        <f>IFERROR(INDEX('Reference Table 1'!$D$3:$D$591,MATCH(B53,'Reference Table 1'!$A$3:$A$591,0)),"")</f>
        <v/>
      </c>
      <c r="E53" s="180" t="str">
        <f>IFERROR(INDEX('Reference Table 1'!$G$2:$G$591,MATCH(B53,'Reference Table 1'!$A$2:$A$591,0)), "")</f>
        <v/>
      </c>
      <c r="F53" s="205"/>
      <c r="G53" s="205"/>
      <c r="H53" s="7"/>
      <c r="I53" s="7"/>
      <c r="J53" s="7"/>
      <c r="K53" s="7"/>
      <c r="L53" s="7"/>
      <c r="M53" s="7"/>
      <c r="N53" s="215" t="str">
        <f t="shared" si="9"/>
        <v/>
      </c>
      <c r="O53" s="215" t="str">
        <f t="shared" si="10"/>
        <v/>
      </c>
      <c r="P53" s="215" t="str">
        <f t="shared" si="11"/>
        <v/>
      </c>
      <c r="Q53" s="215" t="str">
        <f t="shared" si="12"/>
        <v/>
      </c>
      <c r="R53" s="215" t="str">
        <f t="shared" si="13"/>
        <v/>
      </c>
      <c r="S53" s="215" t="str">
        <f t="shared" ref="S53:S101" si="14">IFERROR(M53*$E53,"")</f>
        <v/>
      </c>
      <c r="T53" s="215">
        <f t="shared" si="6"/>
        <v>0</v>
      </c>
      <c r="U53" s="215">
        <f t="shared" si="7"/>
        <v>0</v>
      </c>
      <c r="V53" s="216">
        <f t="shared" si="8"/>
        <v>0</v>
      </c>
      <c r="W53" s="45"/>
      <c r="X53" s="45"/>
      <c r="Z53" s="154"/>
      <c r="AA53" s="155"/>
      <c r="AB53" s="170"/>
      <c r="AC53" s="111"/>
    </row>
    <row r="54" spans="1:29">
      <c r="A54" s="45"/>
      <c r="B54" s="197"/>
      <c r="C54" s="179" t="str">
        <f>IFERROR(INDEX('Reference Table 1'!$C$2:$C$591,MATCH(B54,'Reference Table 1'!$A$2:$A$591,0)),"")</f>
        <v/>
      </c>
      <c r="D54" s="179" t="str">
        <f>IFERROR(INDEX('Reference Table 1'!$D$3:$D$591,MATCH(B54,'Reference Table 1'!$A$3:$A$591,0)),"")</f>
        <v/>
      </c>
      <c r="E54" s="180" t="str">
        <f>IFERROR(INDEX('Reference Table 1'!$G$2:$G$591,MATCH(B54,'Reference Table 1'!$A$2:$A$591,0)), "")</f>
        <v/>
      </c>
      <c r="F54" s="205"/>
      <c r="G54" s="205"/>
      <c r="H54" s="7"/>
      <c r="I54" s="7"/>
      <c r="J54" s="7"/>
      <c r="K54" s="7"/>
      <c r="L54" s="7"/>
      <c r="M54" s="7"/>
      <c r="N54" s="215" t="str">
        <f t="shared" si="9"/>
        <v/>
      </c>
      <c r="O54" s="215" t="str">
        <f t="shared" si="10"/>
        <v/>
      </c>
      <c r="P54" s="215" t="str">
        <f t="shared" si="11"/>
        <v/>
      </c>
      <c r="Q54" s="215" t="str">
        <f t="shared" si="12"/>
        <v/>
      </c>
      <c r="R54" s="215" t="str">
        <f t="shared" si="13"/>
        <v/>
      </c>
      <c r="S54" s="215" t="str">
        <f t="shared" si="14"/>
        <v/>
      </c>
      <c r="T54" s="215">
        <f t="shared" si="6"/>
        <v>0</v>
      </c>
      <c r="U54" s="215">
        <f t="shared" si="7"/>
        <v>0</v>
      </c>
      <c r="V54" s="216">
        <f t="shared" si="8"/>
        <v>0</v>
      </c>
      <c r="W54" s="45"/>
      <c r="X54" s="45"/>
      <c r="Z54" s="154"/>
      <c r="AA54" s="155"/>
      <c r="AB54" s="170"/>
      <c r="AC54" s="111"/>
    </row>
    <row r="55" spans="1:29">
      <c r="A55" s="45"/>
      <c r="B55" s="197"/>
      <c r="C55" s="179" t="str">
        <f>IFERROR(INDEX('Reference Table 1'!$C$2:$C$591,MATCH(B55,'Reference Table 1'!$A$2:$A$591,0)),"")</f>
        <v/>
      </c>
      <c r="D55" s="179" t="str">
        <f>IFERROR(INDEX('Reference Table 1'!$D$3:$D$591,MATCH(B55,'Reference Table 1'!$A$3:$A$591,0)),"")</f>
        <v/>
      </c>
      <c r="E55" s="180" t="str">
        <f>IFERROR(INDEX('Reference Table 1'!$G$2:$G$591,MATCH(B55,'Reference Table 1'!$A$2:$A$591,0)), "")</f>
        <v/>
      </c>
      <c r="F55" s="205"/>
      <c r="G55" s="205"/>
      <c r="H55" s="7"/>
      <c r="I55" s="7"/>
      <c r="J55" s="7"/>
      <c r="K55" s="7"/>
      <c r="L55" s="7"/>
      <c r="M55" s="7"/>
      <c r="N55" s="215" t="str">
        <f t="shared" si="9"/>
        <v/>
      </c>
      <c r="O55" s="215" t="str">
        <f t="shared" si="10"/>
        <v/>
      </c>
      <c r="P55" s="215" t="str">
        <f t="shared" si="11"/>
        <v/>
      </c>
      <c r="Q55" s="215" t="str">
        <f t="shared" si="12"/>
        <v/>
      </c>
      <c r="R55" s="215" t="str">
        <f t="shared" si="13"/>
        <v/>
      </c>
      <c r="S55" s="215" t="str">
        <f t="shared" si="14"/>
        <v/>
      </c>
      <c r="T55" s="215">
        <f t="shared" si="6"/>
        <v>0</v>
      </c>
      <c r="U55" s="215">
        <f t="shared" si="7"/>
        <v>0</v>
      </c>
      <c r="V55" s="216">
        <f t="shared" si="8"/>
        <v>0</v>
      </c>
      <c r="W55" s="45"/>
      <c r="X55" s="45"/>
      <c r="Z55" s="154"/>
      <c r="AA55" s="155"/>
      <c r="AB55" s="170"/>
      <c r="AC55" s="111"/>
    </row>
    <row r="56" spans="1:29">
      <c r="A56" s="45"/>
      <c r="B56" s="197"/>
      <c r="C56" s="179" t="str">
        <f>IFERROR(INDEX('Reference Table 1'!$C$2:$C$591,MATCH(B56,'Reference Table 1'!$A$2:$A$591,0)),"")</f>
        <v/>
      </c>
      <c r="D56" s="179" t="str">
        <f>IFERROR(INDEX('Reference Table 1'!$D$3:$D$591,MATCH(B56,'Reference Table 1'!$A$3:$A$591,0)),"")</f>
        <v/>
      </c>
      <c r="E56" s="180" t="str">
        <f>IFERROR(INDEX('Reference Table 1'!$G$2:$G$591,MATCH(B56,'Reference Table 1'!$A$2:$A$591,0)), "")</f>
        <v/>
      </c>
      <c r="F56" s="205"/>
      <c r="G56" s="205"/>
      <c r="H56" s="7"/>
      <c r="I56" s="7"/>
      <c r="J56" s="7"/>
      <c r="K56" s="7"/>
      <c r="L56" s="7"/>
      <c r="M56" s="7"/>
      <c r="N56" s="215" t="str">
        <f t="shared" si="9"/>
        <v/>
      </c>
      <c r="O56" s="215" t="str">
        <f t="shared" si="10"/>
        <v/>
      </c>
      <c r="P56" s="215" t="str">
        <f t="shared" si="11"/>
        <v/>
      </c>
      <c r="Q56" s="215" t="str">
        <f t="shared" si="12"/>
        <v/>
      </c>
      <c r="R56" s="215" t="str">
        <f t="shared" si="13"/>
        <v/>
      </c>
      <c r="S56" s="215" t="str">
        <f t="shared" si="14"/>
        <v/>
      </c>
      <c r="T56" s="215">
        <f t="shared" si="6"/>
        <v>0</v>
      </c>
      <c r="U56" s="215">
        <f t="shared" si="7"/>
        <v>0</v>
      </c>
      <c r="V56" s="216">
        <f t="shared" si="8"/>
        <v>0</v>
      </c>
      <c r="W56" s="45"/>
      <c r="X56" s="45"/>
      <c r="Z56" s="154"/>
      <c r="AA56" s="155"/>
      <c r="AB56" s="170"/>
      <c r="AC56" s="111"/>
    </row>
    <row r="57" spans="1:29">
      <c r="A57" s="45"/>
      <c r="B57" s="197"/>
      <c r="C57" s="179" t="str">
        <f>IFERROR(INDEX('Reference Table 1'!$C$2:$C$591,MATCH(B57,'Reference Table 1'!$A$2:$A$591,0)),"")</f>
        <v/>
      </c>
      <c r="D57" s="179" t="str">
        <f>IFERROR(INDEX('Reference Table 1'!$D$3:$D$591,MATCH(B57,'Reference Table 1'!$A$3:$A$591,0)),"")</f>
        <v/>
      </c>
      <c r="E57" s="180" t="str">
        <f>IFERROR(INDEX('Reference Table 1'!$G$2:$G$591,MATCH(B57,'Reference Table 1'!$A$2:$A$591,0)), "")</f>
        <v/>
      </c>
      <c r="F57" s="205"/>
      <c r="G57" s="205"/>
      <c r="H57" s="7"/>
      <c r="I57" s="7"/>
      <c r="J57" s="7"/>
      <c r="K57" s="7"/>
      <c r="L57" s="7"/>
      <c r="M57" s="7"/>
      <c r="N57" s="215" t="str">
        <f t="shared" si="9"/>
        <v/>
      </c>
      <c r="O57" s="215" t="str">
        <f t="shared" si="10"/>
        <v/>
      </c>
      <c r="P57" s="215" t="str">
        <f t="shared" si="11"/>
        <v/>
      </c>
      <c r="Q57" s="215" t="str">
        <f t="shared" si="12"/>
        <v/>
      </c>
      <c r="R57" s="215" t="str">
        <f t="shared" si="13"/>
        <v/>
      </c>
      <c r="S57" s="215" t="str">
        <f t="shared" si="14"/>
        <v/>
      </c>
      <c r="T57" s="215">
        <f t="shared" si="6"/>
        <v>0</v>
      </c>
      <c r="U57" s="215">
        <f t="shared" si="7"/>
        <v>0</v>
      </c>
      <c r="V57" s="216">
        <f t="shared" si="8"/>
        <v>0</v>
      </c>
      <c r="W57" s="45"/>
      <c r="X57" s="45"/>
      <c r="Z57" s="154"/>
      <c r="AA57" s="155"/>
      <c r="AB57" s="170"/>
      <c r="AC57" s="111"/>
    </row>
    <row r="58" spans="1:29">
      <c r="A58" s="45"/>
      <c r="B58" s="197"/>
      <c r="C58" s="179" t="str">
        <f>IFERROR(INDEX('Reference Table 1'!$C$2:$C$591,MATCH(B58,'Reference Table 1'!$A$2:$A$591,0)),"")</f>
        <v/>
      </c>
      <c r="D58" s="179" t="str">
        <f>IFERROR(INDEX('Reference Table 1'!$D$3:$D$591,MATCH(B58,'Reference Table 1'!$A$3:$A$591,0)),"")</f>
        <v/>
      </c>
      <c r="E58" s="180" t="str">
        <f>IFERROR(INDEX('Reference Table 1'!$G$2:$G$591,MATCH(B58,'Reference Table 1'!$A$2:$A$591,0)), "")</f>
        <v/>
      </c>
      <c r="F58" s="205"/>
      <c r="G58" s="205"/>
      <c r="H58" s="7"/>
      <c r="I58" s="7"/>
      <c r="J58" s="7"/>
      <c r="K58" s="7"/>
      <c r="L58" s="7"/>
      <c r="M58" s="7"/>
      <c r="N58" s="215" t="str">
        <f t="shared" si="9"/>
        <v/>
      </c>
      <c r="O58" s="215" t="str">
        <f t="shared" si="10"/>
        <v/>
      </c>
      <c r="P58" s="215" t="str">
        <f t="shared" si="11"/>
        <v/>
      </c>
      <c r="Q58" s="215" t="str">
        <f t="shared" si="12"/>
        <v/>
      </c>
      <c r="R58" s="215" t="str">
        <f t="shared" si="13"/>
        <v/>
      </c>
      <c r="S58" s="215" t="str">
        <f t="shared" si="14"/>
        <v/>
      </c>
      <c r="T58" s="215">
        <f t="shared" si="6"/>
        <v>0</v>
      </c>
      <c r="U58" s="215">
        <f t="shared" si="7"/>
        <v>0</v>
      </c>
      <c r="V58" s="216">
        <f t="shared" si="8"/>
        <v>0</v>
      </c>
      <c r="W58" s="45"/>
      <c r="X58" s="45"/>
      <c r="Z58" s="154"/>
      <c r="AA58" s="155"/>
      <c r="AB58" s="170"/>
      <c r="AC58" s="111"/>
    </row>
    <row r="59" spans="1:29">
      <c r="A59" s="45"/>
      <c r="B59" s="197"/>
      <c r="C59" s="179" t="str">
        <f>IFERROR(INDEX('Reference Table 1'!$C$2:$C$591,MATCH(B59,'Reference Table 1'!$A$2:$A$591,0)),"")</f>
        <v/>
      </c>
      <c r="D59" s="179" t="str">
        <f>IFERROR(INDEX('Reference Table 1'!$D$3:$D$591,MATCH(B59,'Reference Table 1'!$A$3:$A$591,0)),"")</f>
        <v/>
      </c>
      <c r="E59" s="180" t="str">
        <f>IFERROR(INDEX('Reference Table 1'!$G$2:$G$591,MATCH(B59,'Reference Table 1'!$A$2:$A$591,0)), "")</f>
        <v/>
      </c>
      <c r="F59" s="205"/>
      <c r="G59" s="205"/>
      <c r="H59" s="7"/>
      <c r="I59" s="7"/>
      <c r="J59" s="7"/>
      <c r="K59" s="7"/>
      <c r="L59" s="7"/>
      <c r="M59" s="7"/>
      <c r="N59" s="215" t="str">
        <f t="shared" si="9"/>
        <v/>
      </c>
      <c r="O59" s="215" t="str">
        <f t="shared" si="10"/>
        <v/>
      </c>
      <c r="P59" s="215" t="str">
        <f t="shared" si="11"/>
        <v/>
      </c>
      <c r="Q59" s="215" t="str">
        <f t="shared" si="12"/>
        <v/>
      </c>
      <c r="R59" s="215" t="str">
        <f t="shared" si="13"/>
        <v/>
      </c>
      <c r="S59" s="215" t="str">
        <f t="shared" si="14"/>
        <v/>
      </c>
      <c r="T59" s="215">
        <f t="shared" si="6"/>
        <v>0</v>
      </c>
      <c r="U59" s="215">
        <f t="shared" si="7"/>
        <v>0</v>
      </c>
      <c r="V59" s="216">
        <f t="shared" si="8"/>
        <v>0</v>
      </c>
      <c r="W59" s="45"/>
      <c r="X59" s="45"/>
      <c r="Z59" s="154"/>
      <c r="AA59" s="155"/>
      <c r="AB59" s="170"/>
      <c r="AC59" s="111"/>
    </row>
    <row r="60" spans="1:29">
      <c r="A60" s="45"/>
      <c r="B60" s="197"/>
      <c r="C60" s="179" t="str">
        <f>IFERROR(INDEX('Reference Table 1'!$C$2:$C$591,MATCH(B60,'Reference Table 1'!$A$2:$A$591,0)),"")</f>
        <v/>
      </c>
      <c r="D60" s="179" t="str">
        <f>IFERROR(INDEX('Reference Table 1'!$D$3:$D$591,MATCH(B60,'Reference Table 1'!$A$3:$A$591,0)),"")</f>
        <v/>
      </c>
      <c r="E60" s="180" t="str">
        <f>IFERROR(INDEX('Reference Table 1'!$G$2:$G$591,MATCH(B60,'Reference Table 1'!$A$2:$A$591,0)), "")</f>
        <v/>
      </c>
      <c r="F60" s="205"/>
      <c r="G60" s="205"/>
      <c r="H60" s="7"/>
      <c r="I60" s="7"/>
      <c r="J60" s="7"/>
      <c r="K60" s="7"/>
      <c r="L60" s="7"/>
      <c r="M60" s="7"/>
      <c r="N60" s="215" t="str">
        <f t="shared" si="9"/>
        <v/>
      </c>
      <c r="O60" s="215" t="str">
        <f t="shared" si="10"/>
        <v/>
      </c>
      <c r="P60" s="215" t="str">
        <f t="shared" si="11"/>
        <v/>
      </c>
      <c r="Q60" s="215" t="str">
        <f t="shared" si="12"/>
        <v/>
      </c>
      <c r="R60" s="215" t="str">
        <f t="shared" si="13"/>
        <v/>
      </c>
      <c r="S60" s="215" t="str">
        <f t="shared" si="14"/>
        <v/>
      </c>
      <c r="T60" s="215">
        <f t="shared" si="6"/>
        <v>0</v>
      </c>
      <c r="U60" s="215">
        <f t="shared" si="7"/>
        <v>0</v>
      </c>
      <c r="V60" s="216">
        <f t="shared" si="8"/>
        <v>0</v>
      </c>
      <c r="W60" s="45"/>
      <c r="X60" s="45"/>
      <c r="Z60" s="154"/>
      <c r="AA60" s="155"/>
      <c r="AB60" s="170"/>
      <c r="AC60" s="111"/>
    </row>
    <row r="61" spans="1:29">
      <c r="A61" s="45"/>
      <c r="B61" s="197"/>
      <c r="C61" s="179" t="str">
        <f>IFERROR(INDEX('Reference Table 1'!$C$2:$C$591,MATCH(B61,'Reference Table 1'!$A$2:$A$591,0)),"")</f>
        <v/>
      </c>
      <c r="D61" s="179" t="str">
        <f>IFERROR(INDEX('Reference Table 1'!$D$3:$D$591,MATCH(B61,'Reference Table 1'!$A$3:$A$591,0)),"")</f>
        <v/>
      </c>
      <c r="E61" s="180" t="str">
        <f>IFERROR(INDEX('Reference Table 1'!$G$2:$G$591,MATCH(B61,'Reference Table 1'!$A$2:$A$591,0)), "")</f>
        <v/>
      </c>
      <c r="F61" s="205"/>
      <c r="G61" s="205"/>
      <c r="H61" s="7"/>
      <c r="I61" s="7"/>
      <c r="J61" s="7"/>
      <c r="K61" s="7"/>
      <c r="L61" s="7"/>
      <c r="M61" s="7"/>
      <c r="N61" s="215" t="str">
        <f t="shared" si="9"/>
        <v/>
      </c>
      <c r="O61" s="215" t="str">
        <f t="shared" si="10"/>
        <v/>
      </c>
      <c r="P61" s="215" t="str">
        <f t="shared" si="11"/>
        <v/>
      </c>
      <c r="Q61" s="215" t="str">
        <f t="shared" si="12"/>
        <v/>
      </c>
      <c r="R61" s="215" t="str">
        <f t="shared" si="13"/>
        <v/>
      </c>
      <c r="S61" s="215" t="str">
        <f t="shared" si="14"/>
        <v/>
      </c>
      <c r="T61" s="215">
        <f t="shared" si="6"/>
        <v>0</v>
      </c>
      <c r="U61" s="215">
        <f t="shared" si="7"/>
        <v>0</v>
      </c>
      <c r="V61" s="216">
        <f t="shared" si="8"/>
        <v>0</v>
      </c>
      <c r="W61" s="45"/>
      <c r="X61" s="45"/>
      <c r="Z61" s="154"/>
      <c r="AA61" s="155"/>
      <c r="AB61" s="170"/>
      <c r="AC61" s="111"/>
    </row>
    <row r="62" spans="1:29">
      <c r="A62" s="45"/>
      <c r="B62" s="197"/>
      <c r="C62" s="179" t="str">
        <f>IFERROR(INDEX('Reference Table 1'!$C$2:$C$591,MATCH(B62,'Reference Table 1'!$A$2:$A$591,0)),"")</f>
        <v/>
      </c>
      <c r="D62" s="179" t="str">
        <f>IFERROR(INDEX('Reference Table 1'!$D$3:$D$591,MATCH(B62,'Reference Table 1'!$A$3:$A$591,0)),"")</f>
        <v/>
      </c>
      <c r="E62" s="180" t="str">
        <f>IFERROR(INDEX('Reference Table 1'!$G$2:$G$591,MATCH(B62,'Reference Table 1'!$A$2:$A$591,0)), "")</f>
        <v/>
      </c>
      <c r="F62" s="205"/>
      <c r="G62" s="205"/>
      <c r="H62" s="7"/>
      <c r="I62" s="7"/>
      <c r="J62" s="7"/>
      <c r="K62" s="7"/>
      <c r="L62" s="7"/>
      <c r="M62" s="7"/>
      <c r="N62" s="215" t="str">
        <f t="shared" si="9"/>
        <v/>
      </c>
      <c r="O62" s="215" t="str">
        <f t="shared" si="10"/>
        <v/>
      </c>
      <c r="P62" s="215" t="str">
        <f t="shared" si="11"/>
        <v/>
      </c>
      <c r="Q62" s="215" t="str">
        <f t="shared" si="12"/>
        <v/>
      </c>
      <c r="R62" s="215" t="str">
        <f t="shared" si="13"/>
        <v/>
      </c>
      <c r="S62" s="215" t="str">
        <f t="shared" si="14"/>
        <v/>
      </c>
      <c r="T62" s="215">
        <f t="shared" si="6"/>
        <v>0</v>
      </c>
      <c r="U62" s="215">
        <f t="shared" si="7"/>
        <v>0</v>
      </c>
      <c r="V62" s="216">
        <f t="shared" si="8"/>
        <v>0</v>
      </c>
      <c r="W62" s="45"/>
      <c r="X62" s="45"/>
      <c r="Z62" s="154"/>
      <c r="AA62" s="155"/>
      <c r="AB62" s="170"/>
      <c r="AC62" s="111"/>
    </row>
    <row r="63" spans="1:29">
      <c r="A63" s="45"/>
      <c r="B63" s="197"/>
      <c r="C63" s="179" t="str">
        <f>IFERROR(INDEX('Reference Table 1'!$C$2:$C$591,MATCH(B63,'Reference Table 1'!$A$2:$A$591,0)),"")</f>
        <v/>
      </c>
      <c r="D63" s="179" t="str">
        <f>IFERROR(INDEX('Reference Table 1'!$D$3:$D$591,MATCH(B63,'Reference Table 1'!$A$3:$A$591,0)),"")</f>
        <v/>
      </c>
      <c r="E63" s="180" t="str">
        <f>IFERROR(INDEX('Reference Table 1'!$G$2:$G$591,MATCH(B63,'Reference Table 1'!$A$2:$A$591,0)), "")</f>
        <v/>
      </c>
      <c r="F63" s="205"/>
      <c r="G63" s="205"/>
      <c r="H63" s="7"/>
      <c r="I63" s="7"/>
      <c r="J63" s="7"/>
      <c r="K63" s="7"/>
      <c r="L63" s="7"/>
      <c r="M63" s="7"/>
      <c r="N63" s="215" t="str">
        <f t="shared" si="9"/>
        <v/>
      </c>
      <c r="O63" s="215" t="str">
        <f t="shared" si="10"/>
        <v/>
      </c>
      <c r="P63" s="215" t="str">
        <f t="shared" si="11"/>
        <v/>
      </c>
      <c r="Q63" s="215" t="str">
        <f t="shared" si="12"/>
        <v/>
      </c>
      <c r="R63" s="215" t="str">
        <f t="shared" si="13"/>
        <v/>
      </c>
      <c r="S63" s="215" t="str">
        <f t="shared" si="14"/>
        <v/>
      </c>
      <c r="T63" s="215">
        <f t="shared" si="6"/>
        <v>0</v>
      </c>
      <c r="U63" s="215">
        <f t="shared" si="7"/>
        <v>0</v>
      </c>
      <c r="V63" s="216">
        <f t="shared" si="8"/>
        <v>0</v>
      </c>
      <c r="W63" s="45"/>
      <c r="X63" s="45"/>
      <c r="Z63" s="154"/>
      <c r="AA63" s="155"/>
      <c r="AB63" s="170"/>
      <c r="AC63" s="111"/>
    </row>
    <row r="64" spans="1:29">
      <c r="A64" s="45"/>
      <c r="B64" s="197"/>
      <c r="C64" s="179" t="str">
        <f>IFERROR(INDEX('Reference Table 1'!$C$2:$C$591,MATCH(B64,'Reference Table 1'!$A$2:$A$591,0)),"")</f>
        <v/>
      </c>
      <c r="D64" s="179" t="str">
        <f>IFERROR(INDEX('Reference Table 1'!$D$3:$D$591,MATCH(B64,'Reference Table 1'!$A$3:$A$591,0)),"")</f>
        <v/>
      </c>
      <c r="E64" s="180" t="str">
        <f>IFERROR(INDEX('Reference Table 1'!$G$2:$G$591,MATCH(B64,'Reference Table 1'!$A$2:$A$591,0)), "")</f>
        <v/>
      </c>
      <c r="F64" s="205"/>
      <c r="G64" s="205"/>
      <c r="H64" s="7"/>
      <c r="I64" s="7"/>
      <c r="J64" s="7"/>
      <c r="K64" s="7"/>
      <c r="L64" s="7"/>
      <c r="M64" s="7"/>
      <c r="N64" s="215" t="str">
        <f t="shared" si="9"/>
        <v/>
      </c>
      <c r="O64" s="215" t="str">
        <f t="shared" si="10"/>
        <v/>
      </c>
      <c r="P64" s="215" t="str">
        <f t="shared" si="11"/>
        <v/>
      </c>
      <c r="Q64" s="215" t="str">
        <f t="shared" si="12"/>
        <v/>
      </c>
      <c r="R64" s="215" t="str">
        <f t="shared" si="13"/>
        <v/>
      </c>
      <c r="S64" s="215" t="str">
        <f t="shared" si="14"/>
        <v/>
      </c>
      <c r="T64" s="215">
        <f t="shared" si="6"/>
        <v>0</v>
      </c>
      <c r="U64" s="215">
        <f t="shared" si="7"/>
        <v>0</v>
      </c>
      <c r="V64" s="216">
        <f t="shared" si="8"/>
        <v>0</v>
      </c>
      <c r="W64" s="45"/>
      <c r="X64" s="45"/>
      <c r="Z64" s="154"/>
      <c r="AA64" s="155"/>
      <c r="AB64" s="170"/>
      <c r="AC64" s="111"/>
    </row>
    <row r="65" spans="1:29">
      <c r="A65" s="45"/>
      <c r="B65" s="197"/>
      <c r="C65" s="179" t="str">
        <f>IFERROR(INDEX('Reference Table 1'!$C$2:$C$591,MATCH(B65,'Reference Table 1'!$A$2:$A$591,0)),"")</f>
        <v/>
      </c>
      <c r="D65" s="179" t="str">
        <f>IFERROR(INDEX('Reference Table 1'!$D$3:$D$591,MATCH(B65,'Reference Table 1'!$A$3:$A$591,0)),"")</f>
        <v/>
      </c>
      <c r="E65" s="180" t="str">
        <f>IFERROR(INDEX('Reference Table 1'!$G$2:$G$591,MATCH(B65,'Reference Table 1'!$A$2:$A$591,0)), "")</f>
        <v/>
      </c>
      <c r="F65" s="205"/>
      <c r="G65" s="205"/>
      <c r="H65" s="7"/>
      <c r="I65" s="7"/>
      <c r="J65" s="7"/>
      <c r="K65" s="7"/>
      <c r="L65" s="7"/>
      <c r="M65" s="7"/>
      <c r="N65" s="215" t="str">
        <f t="shared" si="9"/>
        <v/>
      </c>
      <c r="O65" s="215" t="str">
        <f t="shared" si="10"/>
        <v/>
      </c>
      <c r="P65" s="215" t="str">
        <f t="shared" si="11"/>
        <v/>
      </c>
      <c r="Q65" s="215" t="str">
        <f t="shared" si="12"/>
        <v/>
      </c>
      <c r="R65" s="215" t="str">
        <f t="shared" si="13"/>
        <v/>
      </c>
      <c r="S65" s="215" t="str">
        <f t="shared" si="14"/>
        <v/>
      </c>
      <c r="T65" s="215">
        <f t="shared" si="6"/>
        <v>0</v>
      </c>
      <c r="U65" s="215">
        <f t="shared" si="7"/>
        <v>0</v>
      </c>
      <c r="V65" s="216">
        <f t="shared" si="8"/>
        <v>0</v>
      </c>
      <c r="W65" s="45"/>
      <c r="X65" s="45"/>
      <c r="Z65" s="154"/>
      <c r="AA65" s="155"/>
      <c r="AB65" s="170"/>
      <c r="AC65" s="111"/>
    </row>
    <row r="66" spans="1:29">
      <c r="A66" s="45"/>
      <c r="B66" s="197"/>
      <c r="C66" s="179" t="str">
        <f>IFERROR(INDEX('Reference Table 1'!$C$2:$C$591,MATCH(B66,'Reference Table 1'!$A$2:$A$591,0)),"")</f>
        <v/>
      </c>
      <c r="D66" s="179" t="str">
        <f>IFERROR(INDEX('Reference Table 1'!$D$3:$D$591,MATCH(B66,'Reference Table 1'!$A$3:$A$591,0)),"")</f>
        <v/>
      </c>
      <c r="E66" s="180" t="str">
        <f>IFERROR(INDEX('Reference Table 1'!$G$2:$G$591,MATCH(B66,'Reference Table 1'!$A$2:$A$591,0)), "")</f>
        <v/>
      </c>
      <c r="F66" s="205"/>
      <c r="G66" s="205"/>
      <c r="H66" s="7"/>
      <c r="I66" s="7"/>
      <c r="J66" s="7"/>
      <c r="K66" s="7"/>
      <c r="L66" s="7"/>
      <c r="M66" s="7"/>
      <c r="N66" s="215" t="str">
        <f t="shared" si="9"/>
        <v/>
      </c>
      <c r="O66" s="215" t="str">
        <f t="shared" si="10"/>
        <v/>
      </c>
      <c r="P66" s="215" t="str">
        <f t="shared" si="11"/>
        <v/>
      </c>
      <c r="Q66" s="215" t="str">
        <f t="shared" si="12"/>
        <v/>
      </c>
      <c r="R66" s="215" t="str">
        <f t="shared" si="13"/>
        <v/>
      </c>
      <c r="S66" s="215" t="str">
        <f t="shared" si="14"/>
        <v/>
      </c>
      <c r="T66" s="215">
        <f t="shared" si="6"/>
        <v>0</v>
      </c>
      <c r="U66" s="215">
        <f t="shared" si="7"/>
        <v>0</v>
      </c>
      <c r="V66" s="216">
        <f t="shared" si="8"/>
        <v>0</v>
      </c>
      <c r="W66" s="45"/>
      <c r="X66" s="45"/>
      <c r="Z66" s="154"/>
      <c r="AA66" s="155"/>
      <c r="AB66" s="170"/>
      <c r="AC66" s="111"/>
    </row>
    <row r="67" spans="1:29">
      <c r="A67" s="45"/>
      <c r="B67" s="197"/>
      <c r="C67" s="179" t="str">
        <f>IFERROR(INDEX('Reference Table 1'!$C$2:$C$591,MATCH(B67,'Reference Table 1'!$A$2:$A$591,0)),"")</f>
        <v/>
      </c>
      <c r="D67" s="179" t="str">
        <f>IFERROR(INDEX('Reference Table 1'!$D$3:$D$591,MATCH(B67,'Reference Table 1'!$A$3:$A$591,0)),"")</f>
        <v/>
      </c>
      <c r="E67" s="180" t="str">
        <f>IFERROR(INDEX('Reference Table 1'!$G$2:$G$591,MATCH(B67,'Reference Table 1'!$A$2:$A$591,0)), "")</f>
        <v/>
      </c>
      <c r="F67" s="205"/>
      <c r="G67" s="205"/>
      <c r="H67" s="7"/>
      <c r="I67" s="7"/>
      <c r="J67" s="7"/>
      <c r="K67" s="7"/>
      <c r="L67" s="7"/>
      <c r="M67" s="7"/>
      <c r="N67" s="215" t="str">
        <f t="shared" si="9"/>
        <v/>
      </c>
      <c r="O67" s="215" t="str">
        <f t="shared" si="10"/>
        <v/>
      </c>
      <c r="P67" s="215" t="str">
        <f t="shared" si="11"/>
        <v/>
      </c>
      <c r="Q67" s="215" t="str">
        <f t="shared" si="12"/>
        <v/>
      </c>
      <c r="R67" s="215" t="str">
        <f t="shared" si="13"/>
        <v/>
      </c>
      <c r="S67" s="215" t="str">
        <f t="shared" si="14"/>
        <v/>
      </c>
      <c r="T67" s="215">
        <f t="shared" si="6"/>
        <v>0</v>
      </c>
      <c r="U67" s="215">
        <f t="shared" si="7"/>
        <v>0</v>
      </c>
      <c r="V67" s="216">
        <f t="shared" si="8"/>
        <v>0</v>
      </c>
      <c r="W67" s="45"/>
      <c r="X67" s="45"/>
      <c r="Z67" s="154"/>
      <c r="AA67" s="155"/>
      <c r="AB67" s="170"/>
      <c r="AC67" s="111"/>
    </row>
    <row r="68" spans="1:29">
      <c r="A68" s="45"/>
      <c r="B68" s="197"/>
      <c r="C68" s="179" t="str">
        <f>IFERROR(INDEX('Reference Table 1'!$C$2:$C$591,MATCH(B68,'Reference Table 1'!$A$2:$A$591,0)),"")</f>
        <v/>
      </c>
      <c r="D68" s="179" t="str">
        <f>IFERROR(INDEX('Reference Table 1'!$D$3:$D$591,MATCH(B68,'Reference Table 1'!$A$3:$A$591,0)),"")</f>
        <v/>
      </c>
      <c r="E68" s="180" t="str">
        <f>IFERROR(INDEX('Reference Table 1'!$G$2:$G$591,MATCH(B68,'Reference Table 1'!$A$2:$A$591,0)), "")</f>
        <v/>
      </c>
      <c r="F68" s="205"/>
      <c r="G68" s="205"/>
      <c r="H68" s="7"/>
      <c r="I68" s="7"/>
      <c r="J68" s="7"/>
      <c r="K68" s="7"/>
      <c r="L68" s="7"/>
      <c r="M68" s="7"/>
      <c r="N68" s="215" t="str">
        <f t="shared" si="9"/>
        <v/>
      </c>
      <c r="O68" s="215" t="str">
        <f t="shared" si="10"/>
        <v/>
      </c>
      <c r="P68" s="215" t="str">
        <f t="shared" si="11"/>
        <v/>
      </c>
      <c r="Q68" s="215" t="str">
        <f t="shared" si="12"/>
        <v/>
      </c>
      <c r="R68" s="215" t="str">
        <f t="shared" si="13"/>
        <v/>
      </c>
      <c r="S68" s="215" t="str">
        <f t="shared" si="14"/>
        <v/>
      </c>
      <c r="T68" s="215">
        <f t="shared" si="6"/>
        <v>0</v>
      </c>
      <c r="U68" s="215">
        <f t="shared" si="7"/>
        <v>0</v>
      </c>
      <c r="V68" s="216">
        <f t="shared" si="8"/>
        <v>0</v>
      </c>
      <c r="W68" s="45"/>
      <c r="X68" s="45"/>
      <c r="Z68" s="154"/>
      <c r="AA68" s="155"/>
      <c r="AB68" s="170"/>
      <c r="AC68" s="111"/>
    </row>
    <row r="69" spans="1:29">
      <c r="A69" s="45"/>
      <c r="B69" s="197"/>
      <c r="C69" s="179" t="str">
        <f>IFERROR(INDEX('Reference Table 1'!$C$2:$C$591,MATCH(B69,'Reference Table 1'!$A$2:$A$591,0)),"")</f>
        <v/>
      </c>
      <c r="D69" s="179" t="str">
        <f>IFERROR(INDEX('Reference Table 1'!$D$3:$D$591,MATCH(B69,'Reference Table 1'!$A$3:$A$591,0)),"")</f>
        <v/>
      </c>
      <c r="E69" s="180" t="str">
        <f>IFERROR(INDEX('Reference Table 1'!$G$2:$G$591,MATCH(B69,'Reference Table 1'!$A$2:$A$591,0)), "")</f>
        <v/>
      </c>
      <c r="F69" s="205"/>
      <c r="G69" s="205"/>
      <c r="H69" s="7"/>
      <c r="I69" s="7"/>
      <c r="J69" s="7"/>
      <c r="K69" s="7"/>
      <c r="L69" s="7"/>
      <c r="M69" s="7"/>
      <c r="N69" s="215" t="str">
        <f t="shared" si="9"/>
        <v/>
      </c>
      <c r="O69" s="215" t="str">
        <f t="shared" si="10"/>
        <v/>
      </c>
      <c r="P69" s="215" t="str">
        <f t="shared" si="11"/>
        <v/>
      </c>
      <c r="Q69" s="215" t="str">
        <f t="shared" si="12"/>
        <v/>
      </c>
      <c r="R69" s="215" t="str">
        <f t="shared" si="13"/>
        <v/>
      </c>
      <c r="S69" s="215" t="str">
        <f t="shared" si="14"/>
        <v/>
      </c>
      <c r="T69" s="215">
        <f t="shared" si="6"/>
        <v>0</v>
      </c>
      <c r="U69" s="215">
        <f t="shared" si="7"/>
        <v>0</v>
      </c>
      <c r="V69" s="216">
        <f t="shared" si="8"/>
        <v>0</v>
      </c>
      <c r="W69" s="45"/>
      <c r="X69" s="45"/>
      <c r="Z69" s="154"/>
      <c r="AA69" s="155"/>
      <c r="AB69" s="170"/>
      <c r="AC69" s="111"/>
    </row>
    <row r="70" spans="1:29">
      <c r="A70" s="45"/>
      <c r="B70" s="197"/>
      <c r="C70" s="179" t="str">
        <f>IFERROR(INDEX('Reference Table 1'!$C$2:$C$591,MATCH(B70,'Reference Table 1'!$A$2:$A$591,0)),"")</f>
        <v/>
      </c>
      <c r="D70" s="179" t="str">
        <f>IFERROR(INDEX('Reference Table 1'!$D$3:$D$591,MATCH(B70,'Reference Table 1'!$A$3:$A$591,0)),"")</f>
        <v/>
      </c>
      <c r="E70" s="180" t="str">
        <f>IFERROR(INDEX('Reference Table 1'!$G$2:$G$591,MATCH(B70,'Reference Table 1'!$A$2:$A$591,0)), "")</f>
        <v/>
      </c>
      <c r="F70" s="205"/>
      <c r="G70" s="205"/>
      <c r="H70" s="7"/>
      <c r="I70" s="7"/>
      <c r="J70" s="7"/>
      <c r="K70" s="7"/>
      <c r="L70" s="7"/>
      <c r="M70" s="7"/>
      <c r="N70" s="215" t="str">
        <f t="shared" si="9"/>
        <v/>
      </c>
      <c r="O70" s="215" t="str">
        <f t="shared" si="10"/>
        <v/>
      </c>
      <c r="P70" s="215" t="str">
        <f t="shared" si="11"/>
        <v/>
      </c>
      <c r="Q70" s="215" t="str">
        <f t="shared" si="12"/>
        <v/>
      </c>
      <c r="R70" s="215" t="str">
        <f t="shared" si="13"/>
        <v/>
      </c>
      <c r="S70" s="215" t="str">
        <f t="shared" si="14"/>
        <v/>
      </c>
      <c r="T70" s="215">
        <f t="shared" si="6"/>
        <v>0</v>
      </c>
      <c r="U70" s="215">
        <f t="shared" si="7"/>
        <v>0</v>
      </c>
      <c r="V70" s="216">
        <f t="shared" si="8"/>
        <v>0</v>
      </c>
      <c r="W70" s="45"/>
      <c r="X70" s="45"/>
      <c r="Z70" s="154"/>
      <c r="AA70" s="155"/>
      <c r="AB70" s="170"/>
      <c r="AC70" s="111"/>
    </row>
    <row r="71" spans="1:29">
      <c r="A71" s="45"/>
      <c r="B71" s="197"/>
      <c r="C71" s="179" t="str">
        <f>IFERROR(INDEX('Reference Table 1'!$C$2:$C$591,MATCH(B71,'Reference Table 1'!$A$2:$A$591,0)),"")</f>
        <v/>
      </c>
      <c r="D71" s="179" t="str">
        <f>IFERROR(INDEX('Reference Table 1'!$D$3:$D$591,MATCH(B71,'Reference Table 1'!$A$3:$A$591,0)),"")</f>
        <v/>
      </c>
      <c r="E71" s="180" t="str">
        <f>IFERROR(INDEX('Reference Table 1'!$G$2:$G$591,MATCH(B71,'Reference Table 1'!$A$2:$A$591,0)), "")</f>
        <v/>
      </c>
      <c r="F71" s="205"/>
      <c r="G71" s="205"/>
      <c r="H71" s="7"/>
      <c r="I71" s="7"/>
      <c r="J71" s="7"/>
      <c r="K71" s="7"/>
      <c r="L71" s="7"/>
      <c r="M71" s="7"/>
      <c r="N71" s="215" t="str">
        <f t="shared" si="9"/>
        <v/>
      </c>
      <c r="O71" s="215" t="str">
        <f t="shared" si="10"/>
        <v/>
      </c>
      <c r="P71" s="215" t="str">
        <f t="shared" si="11"/>
        <v/>
      </c>
      <c r="Q71" s="215" t="str">
        <f t="shared" si="12"/>
        <v/>
      </c>
      <c r="R71" s="215" t="str">
        <f t="shared" si="13"/>
        <v/>
      </c>
      <c r="S71" s="215" t="str">
        <f t="shared" si="14"/>
        <v/>
      </c>
      <c r="T71" s="215">
        <f t="shared" si="6"/>
        <v>0</v>
      </c>
      <c r="U71" s="215">
        <f t="shared" si="7"/>
        <v>0</v>
      </c>
      <c r="V71" s="216">
        <f t="shared" si="8"/>
        <v>0</v>
      </c>
      <c r="W71" s="45"/>
      <c r="X71" s="45"/>
      <c r="Z71" s="154"/>
      <c r="AA71" s="155"/>
      <c r="AB71" s="170"/>
      <c r="AC71" s="111"/>
    </row>
    <row r="72" spans="1:29">
      <c r="A72" s="45"/>
      <c r="B72" s="197"/>
      <c r="C72" s="179" t="str">
        <f>IFERROR(INDEX('Reference Table 1'!$C$2:$C$591,MATCH(B72,'Reference Table 1'!$A$2:$A$591,0)),"")</f>
        <v/>
      </c>
      <c r="D72" s="179" t="str">
        <f>IFERROR(INDEX('Reference Table 1'!$D$3:$D$591,MATCH(B72,'Reference Table 1'!$A$3:$A$591,0)),"")</f>
        <v/>
      </c>
      <c r="E72" s="180" t="str">
        <f>IFERROR(INDEX('Reference Table 1'!$G$2:$G$591,MATCH(B72,'Reference Table 1'!$A$2:$A$591,0)), "")</f>
        <v/>
      </c>
      <c r="F72" s="205"/>
      <c r="G72" s="205"/>
      <c r="H72" s="7"/>
      <c r="I72" s="7"/>
      <c r="J72" s="7"/>
      <c r="K72" s="7"/>
      <c r="L72" s="7"/>
      <c r="M72" s="7"/>
      <c r="N72" s="215" t="str">
        <f t="shared" si="9"/>
        <v/>
      </c>
      <c r="O72" s="215" t="str">
        <f t="shared" si="10"/>
        <v/>
      </c>
      <c r="P72" s="215" t="str">
        <f t="shared" si="11"/>
        <v/>
      </c>
      <c r="Q72" s="215" t="str">
        <f t="shared" si="12"/>
        <v/>
      </c>
      <c r="R72" s="215" t="str">
        <f t="shared" si="13"/>
        <v/>
      </c>
      <c r="S72" s="215" t="str">
        <f t="shared" si="14"/>
        <v/>
      </c>
      <c r="T72" s="215">
        <f t="shared" si="6"/>
        <v>0</v>
      </c>
      <c r="U72" s="215">
        <f t="shared" si="7"/>
        <v>0</v>
      </c>
      <c r="V72" s="216">
        <f t="shared" si="8"/>
        <v>0</v>
      </c>
      <c r="W72" s="45"/>
      <c r="X72" s="45"/>
      <c r="Z72" s="154"/>
      <c r="AA72" s="155"/>
      <c r="AB72" s="170"/>
      <c r="AC72" s="111"/>
    </row>
    <row r="73" spans="1:29">
      <c r="A73" s="45"/>
      <c r="B73" s="197"/>
      <c r="C73" s="179" t="str">
        <f>IFERROR(INDEX('Reference Table 1'!$C$2:$C$591,MATCH(B73,'Reference Table 1'!$A$2:$A$591,0)),"")</f>
        <v/>
      </c>
      <c r="D73" s="179" t="str">
        <f>IFERROR(INDEX('Reference Table 1'!$D$3:$D$591,MATCH(B73,'Reference Table 1'!$A$3:$A$591,0)),"")</f>
        <v/>
      </c>
      <c r="E73" s="180" t="str">
        <f>IFERROR(INDEX('Reference Table 1'!$G$2:$G$591,MATCH(B73,'Reference Table 1'!$A$2:$A$591,0)), "")</f>
        <v/>
      </c>
      <c r="F73" s="205"/>
      <c r="G73" s="205"/>
      <c r="H73" s="7"/>
      <c r="I73" s="7"/>
      <c r="J73" s="7"/>
      <c r="K73" s="7"/>
      <c r="L73" s="7"/>
      <c r="M73" s="7"/>
      <c r="N73" s="215" t="str">
        <f t="shared" si="9"/>
        <v/>
      </c>
      <c r="O73" s="215" t="str">
        <f t="shared" si="10"/>
        <v/>
      </c>
      <c r="P73" s="215" t="str">
        <f t="shared" si="11"/>
        <v/>
      </c>
      <c r="Q73" s="215" t="str">
        <f t="shared" si="12"/>
        <v/>
      </c>
      <c r="R73" s="215" t="str">
        <f t="shared" si="13"/>
        <v/>
      </c>
      <c r="S73" s="215" t="str">
        <f t="shared" si="14"/>
        <v/>
      </c>
      <c r="T73" s="215">
        <f t="shared" si="6"/>
        <v>0</v>
      </c>
      <c r="U73" s="215">
        <f t="shared" si="7"/>
        <v>0</v>
      </c>
      <c r="V73" s="216">
        <f t="shared" si="8"/>
        <v>0</v>
      </c>
      <c r="W73" s="45"/>
      <c r="X73" s="45"/>
      <c r="Z73" s="154"/>
      <c r="AA73" s="155"/>
      <c r="AB73" s="170"/>
      <c r="AC73" s="111"/>
    </row>
    <row r="74" spans="1:29">
      <c r="A74" s="45"/>
      <c r="B74" s="197"/>
      <c r="C74" s="179" t="str">
        <f>IFERROR(INDEX('Reference Table 1'!$C$2:$C$591,MATCH(B74,'Reference Table 1'!$A$2:$A$591,0)),"")</f>
        <v/>
      </c>
      <c r="D74" s="179" t="str">
        <f>IFERROR(INDEX('Reference Table 1'!$D$3:$D$591,MATCH(B74,'Reference Table 1'!$A$3:$A$591,0)),"")</f>
        <v/>
      </c>
      <c r="E74" s="180" t="str">
        <f>IFERROR(INDEX('Reference Table 1'!$G$2:$G$591,MATCH(B74,'Reference Table 1'!$A$2:$A$591,0)), "")</f>
        <v/>
      </c>
      <c r="F74" s="205"/>
      <c r="G74" s="205"/>
      <c r="H74" s="7"/>
      <c r="I74" s="7"/>
      <c r="J74" s="7"/>
      <c r="K74" s="7"/>
      <c r="L74" s="7"/>
      <c r="M74" s="7"/>
      <c r="N74" s="215" t="str">
        <f t="shared" si="9"/>
        <v/>
      </c>
      <c r="O74" s="215" t="str">
        <f t="shared" si="10"/>
        <v/>
      </c>
      <c r="P74" s="215" t="str">
        <f t="shared" si="11"/>
        <v/>
      </c>
      <c r="Q74" s="215" t="str">
        <f t="shared" si="12"/>
        <v/>
      </c>
      <c r="R74" s="215" t="str">
        <f t="shared" si="13"/>
        <v/>
      </c>
      <c r="S74" s="215" t="str">
        <f t="shared" si="14"/>
        <v/>
      </c>
      <c r="T74" s="215">
        <f t="shared" si="6"/>
        <v>0</v>
      </c>
      <c r="U74" s="215">
        <f t="shared" si="7"/>
        <v>0</v>
      </c>
      <c r="V74" s="216">
        <f t="shared" si="8"/>
        <v>0</v>
      </c>
      <c r="W74" s="45"/>
      <c r="X74" s="45"/>
      <c r="Z74" s="154"/>
      <c r="AA74" s="155"/>
      <c r="AB74" s="170"/>
      <c r="AC74" s="111"/>
    </row>
    <row r="75" spans="1:29">
      <c r="A75" s="45"/>
      <c r="B75" s="197"/>
      <c r="C75" s="179" t="str">
        <f>IFERROR(INDEX('Reference Table 1'!$C$2:$C$591,MATCH(B75,'Reference Table 1'!$A$2:$A$591,0)),"")</f>
        <v/>
      </c>
      <c r="D75" s="179" t="str">
        <f>IFERROR(INDEX('Reference Table 1'!$D$3:$D$591,MATCH(B75,'Reference Table 1'!$A$3:$A$591,0)),"")</f>
        <v/>
      </c>
      <c r="E75" s="180" t="str">
        <f>IFERROR(INDEX('Reference Table 1'!$G$2:$G$591,MATCH(B75,'Reference Table 1'!$A$2:$A$591,0)), "")</f>
        <v/>
      </c>
      <c r="F75" s="205"/>
      <c r="G75" s="205"/>
      <c r="H75" s="7"/>
      <c r="I75" s="7"/>
      <c r="J75" s="7"/>
      <c r="K75" s="7"/>
      <c r="L75" s="7"/>
      <c r="M75" s="7"/>
      <c r="N75" s="215" t="str">
        <f t="shared" si="9"/>
        <v/>
      </c>
      <c r="O75" s="215" t="str">
        <f t="shared" si="10"/>
        <v/>
      </c>
      <c r="P75" s="215" t="str">
        <f t="shared" si="11"/>
        <v/>
      </c>
      <c r="Q75" s="215" t="str">
        <f t="shared" si="12"/>
        <v/>
      </c>
      <c r="R75" s="215" t="str">
        <f t="shared" si="13"/>
        <v/>
      </c>
      <c r="S75" s="215" t="str">
        <f t="shared" si="14"/>
        <v/>
      </c>
      <c r="T75" s="215">
        <f t="shared" si="6"/>
        <v>0</v>
      </c>
      <c r="U75" s="215">
        <f t="shared" si="7"/>
        <v>0</v>
      </c>
      <c r="V75" s="216">
        <f t="shared" si="8"/>
        <v>0</v>
      </c>
      <c r="W75" s="45"/>
      <c r="X75" s="45"/>
      <c r="Z75" s="154"/>
      <c r="AA75" s="155"/>
      <c r="AB75" s="170"/>
      <c r="AC75" s="111"/>
    </row>
    <row r="76" spans="1:29">
      <c r="A76" s="45"/>
      <c r="B76" s="197"/>
      <c r="C76" s="179" t="str">
        <f>IFERROR(INDEX('Reference Table 1'!$C$2:$C$591,MATCH(B76,'Reference Table 1'!$A$2:$A$591,0)),"")</f>
        <v/>
      </c>
      <c r="D76" s="179" t="str">
        <f>IFERROR(INDEX('Reference Table 1'!$D$3:$D$591,MATCH(B76,'Reference Table 1'!$A$3:$A$591,0)),"")</f>
        <v/>
      </c>
      <c r="E76" s="180" t="str">
        <f>IFERROR(INDEX('Reference Table 1'!$G$2:$G$591,MATCH(B76,'Reference Table 1'!$A$2:$A$591,0)), "")</f>
        <v/>
      </c>
      <c r="F76" s="205"/>
      <c r="G76" s="205"/>
      <c r="H76" s="7"/>
      <c r="I76" s="7"/>
      <c r="J76" s="7"/>
      <c r="K76" s="7"/>
      <c r="L76" s="7"/>
      <c r="M76" s="7"/>
      <c r="N76" s="215" t="str">
        <f t="shared" ref="N76:N101" si="15">IFERROR(H76*$E76,"")</f>
        <v/>
      </c>
      <c r="O76" s="215" t="str">
        <f t="shared" ref="O76:O101" si="16">IFERROR(I76*$E76,"")</f>
        <v/>
      </c>
      <c r="P76" s="215" t="str">
        <f t="shared" ref="P76:P101" si="17">IFERROR(J76*$E76,"")</f>
        <v/>
      </c>
      <c r="Q76" s="215" t="str">
        <f t="shared" ref="Q76:Q101" si="18">IFERROR(K76*$E76,"")</f>
        <v/>
      </c>
      <c r="R76" s="215" t="str">
        <f t="shared" ref="R76:R101" si="19">IFERROR(L76*$E76,"")</f>
        <v/>
      </c>
      <c r="S76" s="215" t="str">
        <f t="shared" si="14"/>
        <v/>
      </c>
      <c r="T76" s="215">
        <f t="shared" si="6"/>
        <v>0</v>
      </c>
      <c r="U76" s="215">
        <f t="shared" si="7"/>
        <v>0</v>
      </c>
      <c r="V76" s="216">
        <f t="shared" si="8"/>
        <v>0</v>
      </c>
      <c r="W76" s="45"/>
      <c r="X76" s="45"/>
      <c r="Z76" s="154"/>
      <c r="AA76" s="155"/>
      <c r="AB76" s="170"/>
      <c r="AC76" s="111"/>
    </row>
    <row r="77" spans="1:29">
      <c r="A77" s="45"/>
      <c r="B77" s="197"/>
      <c r="C77" s="179" t="str">
        <f>IFERROR(INDEX('Reference Table 1'!$C$2:$C$591,MATCH(B77,'Reference Table 1'!$A$2:$A$591,0)),"")</f>
        <v/>
      </c>
      <c r="D77" s="179" t="str">
        <f>IFERROR(INDEX('Reference Table 1'!$D$3:$D$591,MATCH(B77,'Reference Table 1'!$A$3:$A$591,0)),"")</f>
        <v/>
      </c>
      <c r="E77" s="180" t="str">
        <f>IFERROR(INDEX('Reference Table 1'!$G$2:$G$591,MATCH(B77,'Reference Table 1'!$A$2:$A$591,0)), "")</f>
        <v/>
      </c>
      <c r="F77" s="205"/>
      <c r="G77" s="205"/>
      <c r="H77" s="7"/>
      <c r="I77" s="7"/>
      <c r="J77" s="7"/>
      <c r="K77" s="7"/>
      <c r="L77" s="7"/>
      <c r="M77" s="7"/>
      <c r="N77" s="215" t="str">
        <f t="shared" si="15"/>
        <v/>
      </c>
      <c r="O77" s="215" t="str">
        <f t="shared" si="16"/>
        <v/>
      </c>
      <c r="P77" s="215" t="str">
        <f t="shared" si="17"/>
        <v/>
      </c>
      <c r="Q77" s="215" t="str">
        <f t="shared" si="18"/>
        <v/>
      </c>
      <c r="R77" s="215" t="str">
        <f t="shared" si="19"/>
        <v/>
      </c>
      <c r="S77" s="215" t="str">
        <f t="shared" si="14"/>
        <v/>
      </c>
      <c r="T77" s="215">
        <f t="shared" ref="T77:T101" si="20">SUM(N77:S77)</f>
        <v>0</v>
      </c>
      <c r="U77" s="215">
        <f t="shared" ref="U77:U111" si="21">T77*0.04</f>
        <v>0</v>
      </c>
      <c r="V77" s="216">
        <f t="shared" ref="V77:V101" si="22">IFERROR(SUM(T77:U77),"")</f>
        <v>0</v>
      </c>
      <c r="W77" s="45"/>
      <c r="X77" s="45"/>
      <c r="Z77" s="154"/>
      <c r="AA77" s="155"/>
      <c r="AB77" s="170"/>
      <c r="AC77" s="111"/>
    </row>
    <row r="78" spans="1:29">
      <c r="A78" s="45"/>
      <c r="B78" s="197"/>
      <c r="C78" s="179" t="str">
        <f>IFERROR(INDEX('Reference Table 1'!$C$2:$C$591,MATCH(B78,'Reference Table 1'!$A$2:$A$591,0)),"")</f>
        <v/>
      </c>
      <c r="D78" s="179" t="str">
        <f>IFERROR(INDEX('Reference Table 1'!$D$3:$D$591,MATCH(B78,'Reference Table 1'!$A$3:$A$591,0)),"")</f>
        <v/>
      </c>
      <c r="E78" s="180" t="str">
        <f>IFERROR(INDEX('Reference Table 1'!$G$2:$G$591,MATCH(B78,'Reference Table 1'!$A$2:$A$591,0)), "")</f>
        <v/>
      </c>
      <c r="F78" s="205"/>
      <c r="G78" s="205"/>
      <c r="H78" s="7"/>
      <c r="I78" s="7"/>
      <c r="J78" s="7"/>
      <c r="K78" s="7"/>
      <c r="L78" s="7"/>
      <c r="M78" s="7"/>
      <c r="N78" s="215" t="str">
        <f t="shared" si="15"/>
        <v/>
      </c>
      <c r="O78" s="215" t="str">
        <f t="shared" si="16"/>
        <v/>
      </c>
      <c r="P78" s="215" t="str">
        <f t="shared" si="17"/>
        <v/>
      </c>
      <c r="Q78" s="215" t="str">
        <f t="shared" si="18"/>
        <v/>
      </c>
      <c r="R78" s="215" t="str">
        <f t="shared" si="19"/>
        <v/>
      </c>
      <c r="S78" s="215" t="str">
        <f t="shared" si="14"/>
        <v/>
      </c>
      <c r="T78" s="215">
        <f t="shared" si="20"/>
        <v>0</v>
      </c>
      <c r="U78" s="215">
        <f t="shared" si="21"/>
        <v>0</v>
      </c>
      <c r="V78" s="216">
        <f t="shared" si="22"/>
        <v>0</v>
      </c>
      <c r="W78" s="45"/>
      <c r="X78" s="45"/>
      <c r="Z78" s="154"/>
      <c r="AA78" s="155"/>
      <c r="AB78" s="170"/>
      <c r="AC78" s="111"/>
    </row>
    <row r="79" spans="1:29">
      <c r="A79" s="45"/>
      <c r="B79" s="197"/>
      <c r="C79" s="179" t="str">
        <f>IFERROR(INDEX('Reference Table 1'!$C$2:$C$591,MATCH(B79,'Reference Table 1'!$A$2:$A$591,0)),"")</f>
        <v/>
      </c>
      <c r="D79" s="179" t="str">
        <f>IFERROR(INDEX('Reference Table 1'!$D$3:$D$591,MATCH(B79,'Reference Table 1'!$A$3:$A$591,0)),"")</f>
        <v/>
      </c>
      <c r="E79" s="180" t="str">
        <f>IFERROR(INDEX('Reference Table 1'!$G$2:$G$591,MATCH(B79,'Reference Table 1'!$A$2:$A$591,0)), "")</f>
        <v/>
      </c>
      <c r="F79" s="205"/>
      <c r="G79" s="205"/>
      <c r="H79" s="7"/>
      <c r="I79" s="7"/>
      <c r="J79" s="7"/>
      <c r="K79" s="7"/>
      <c r="L79" s="7"/>
      <c r="M79" s="7"/>
      <c r="N79" s="215" t="str">
        <f t="shared" si="15"/>
        <v/>
      </c>
      <c r="O79" s="215" t="str">
        <f t="shared" si="16"/>
        <v/>
      </c>
      <c r="P79" s="215" t="str">
        <f t="shared" si="17"/>
        <v/>
      </c>
      <c r="Q79" s="215" t="str">
        <f t="shared" si="18"/>
        <v/>
      </c>
      <c r="R79" s="215" t="str">
        <f t="shared" si="19"/>
        <v/>
      </c>
      <c r="S79" s="215" t="str">
        <f t="shared" si="14"/>
        <v/>
      </c>
      <c r="T79" s="215">
        <f t="shared" si="20"/>
        <v>0</v>
      </c>
      <c r="U79" s="215">
        <f t="shared" si="21"/>
        <v>0</v>
      </c>
      <c r="V79" s="216">
        <f t="shared" si="22"/>
        <v>0</v>
      </c>
      <c r="W79" s="45"/>
      <c r="X79" s="45"/>
      <c r="Z79" s="154"/>
      <c r="AA79" s="155"/>
      <c r="AB79" s="170"/>
      <c r="AC79" s="111"/>
    </row>
    <row r="80" spans="1:29">
      <c r="A80" s="45"/>
      <c r="B80" s="197"/>
      <c r="C80" s="179" t="str">
        <f>IFERROR(INDEX('Reference Table 1'!$C$2:$C$591,MATCH(B80,'Reference Table 1'!$A$2:$A$591,0)),"")</f>
        <v/>
      </c>
      <c r="D80" s="179" t="str">
        <f>IFERROR(INDEX('Reference Table 1'!$D$3:$D$591,MATCH(B80,'Reference Table 1'!$A$3:$A$591,0)),"")</f>
        <v/>
      </c>
      <c r="E80" s="180" t="str">
        <f>IFERROR(INDEX('Reference Table 1'!$G$2:$G$591,MATCH(B80,'Reference Table 1'!$A$2:$A$591,0)), "")</f>
        <v/>
      </c>
      <c r="F80" s="205"/>
      <c r="G80" s="205"/>
      <c r="H80" s="7"/>
      <c r="I80" s="7"/>
      <c r="J80" s="7"/>
      <c r="K80" s="7"/>
      <c r="L80" s="7"/>
      <c r="M80" s="7"/>
      <c r="N80" s="215" t="str">
        <f t="shared" si="15"/>
        <v/>
      </c>
      <c r="O80" s="215" t="str">
        <f t="shared" si="16"/>
        <v/>
      </c>
      <c r="P80" s="215" t="str">
        <f t="shared" si="17"/>
        <v/>
      </c>
      <c r="Q80" s="215" t="str">
        <f t="shared" si="18"/>
        <v/>
      </c>
      <c r="R80" s="215" t="str">
        <f t="shared" si="19"/>
        <v/>
      </c>
      <c r="S80" s="215" t="str">
        <f t="shared" si="14"/>
        <v/>
      </c>
      <c r="T80" s="215">
        <f t="shared" si="20"/>
        <v>0</v>
      </c>
      <c r="U80" s="215">
        <f t="shared" si="21"/>
        <v>0</v>
      </c>
      <c r="V80" s="216">
        <f t="shared" si="22"/>
        <v>0</v>
      </c>
      <c r="W80" s="45"/>
      <c r="X80" s="45"/>
      <c r="Z80" s="154"/>
      <c r="AA80" s="155"/>
      <c r="AB80" s="170"/>
      <c r="AC80" s="111"/>
    </row>
    <row r="81" spans="2:29">
      <c r="B81" s="197"/>
      <c r="C81" s="179" t="str">
        <f>IFERROR(INDEX('Reference Table 1'!$C$2:$C$591,MATCH(B81,'Reference Table 1'!$A$2:$A$591,0)),"")</f>
        <v/>
      </c>
      <c r="D81" s="179" t="str">
        <f>IFERROR(INDEX('Reference Table 1'!$D$3:$D$591,MATCH(B81,'Reference Table 1'!$A$3:$A$591,0)),"")</f>
        <v/>
      </c>
      <c r="E81" s="180" t="str">
        <f>IFERROR(INDEX('Reference Table 1'!$G$2:$G$591,MATCH(B81,'Reference Table 1'!$A$2:$A$591,0)), "")</f>
        <v/>
      </c>
      <c r="F81" s="205"/>
      <c r="G81" s="205"/>
      <c r="H81" s="7"/>
      <c r="I81" s="7"/>
      <c r="J81" s="7"/>
      <c r="K81" s="7"/>
      <c r="L81" s="7"/>
      <c r="M81" s="7"/>
      <c r="N81" s="215" t="str">
        <f t="shared" si="15"/>
        <v/>
      </c>
      <c r="O81" s="215" t="str">
        <f t="shared" si="16"/>
        <v/>
      </c>
      <c r="P81" s="215" t="str">
        <f t="shared" si="17"/>
        <v/>
      </c>
      <c r="Q81" s="215" t="str">
        <f t="shared" si="18"/>
        <v/>
      </c>
      <c r="R81" s="215" t="str">
        <f t="shared" si="19"/>
        <v/>
      </c>
      <c r="S81" s="215" t="str">
        <f t="shared" si="14"/>
        <v/>
      </c>
      <c r="T81" s="215">
        <f t="shared" si="20"/>
        <v>0</v>
      </c>
      <c r="U81" s="215">
        <f t="shared" si="21"/>
        <v>0</v>
      </c>
      <c r="V81" s="216">
        <f t="shared" si="22"/>
        <v>0</v>
      </c>
      <c r="Z81" s="154"/>
      <c r="AA81" s="155"/>
      <c r="AB81" s="170"/>
      <c r="AC81" s="111"/>
    </row>
    <row r="82" spans="2:29">
      <c r="B82" s="197"/>
      <c r="C82" s="179" t="str">
        <f>IFERROR(INDEX('Reference Table 1'!$C$2:$C$591,MATCH(B82,'Reference Table 1'!$A$2:$A$591,0)),"")</f>
        <v/>
      </c>
      <c r="D82" s="179" t="str">
        <f>IFERROR(INDEX('Reference Table 1'!$D$3:$D$591,MATCH(B82,'Reference Table 1'!$A$3:$A$591,0)),"")</f>
        <v/>
      </c>
      <c r="E82" s="180" t="str">
        <f>IFERROR(INDEX('Reference Table 1'!$G$2:$G$591,MATCH(B82,'Reference Table 1'!$A$2:$A$591,0)), "")</f>
        <v/>
      </c>
      <c r="F82" s="205"/>
      <c r="G82" s="205"/>
      <c r="H82" s="7"/>
      <c r="I82" s="7"/>
      <c r="J82" s="7"/>
      <c r="K82" s="7"/>
      <c r="L82" s="7"/>
      <c r="M82" s="7"/>
      <c r="N82" s="215" t="str">
        <f t="shared" si="15"/>
        <v/>
      </c>
      <c r="O82" s="215" t="str">
        <f t="shared" si="16"/>
        <v/>
      </c>
      <c r="P82" s="215" t="str">
        <f t="shared" si="17"/>
        <v/>
      </c>
      <c r="Q82" s="215" t="str">
        <f t="shared" si="18"/>
        <v/>
      </c>
      <c r="R82" s="215" t="str">
        <f t="shared" si="19"/>
        <v/>
      </c>
      <c r="S82" s="215" t="str">
        <f t="shared" si="14"/>
        <v/>
      </c>
      <c r="T82" s="215">
        <f t="shared" si="20"/>
        <v>0</v>
      </c>
      <c r="U82" s="215">
        <f t="shared" si="21"/>
        <v>0</v>
      </c>
      <c r="V82" s="216">
        <f t="shared" si="22"/>
        <v>0</v>
      </c>
      <c r="Z82" s="154"/>
      <c r="AA82" s="155"/>
      <c r="AB82" s="170"/>
      <c r="AC82" s="111"/>
    </row>
    <row r="83" spans="2:29">
      <c r="B83" s="197"/>
      <c r="C83" s="179" t="str">
        <f>IFERROR(INDEX('Reference Table 1'!$C$2:$C$591,MATCH(B83,'Reference Table 1'!$A$2:$A$591,0)),"")</f>
        <v/>
      </c>
      <c r="D83" s="179" t="str">
        <f>IFERROR(INDEX('Reference Table 1'!$D$3:$D$591,MATCH(B83,'Reference Table 1'!$A$3:$A$591,0)),"")</f>
        <v/>
      </c>
      <c r="E83" s="180" t="str">
        <f>IFERROR(INDEX('Reference Table 1'!$G$2:$G$591,MATCH(B83,'Reference Table 1'!$A$2:$A$591,0)), "")</f>
        <v/>
      </c>
      <c r="F83" s="205"/>
      <c r="G83" s="205"/>
      <c r="H83" s="7"/>
      <c r="I83" s="7"/>
      <c r="J83" s="7"/>
      <c r="K83" s="7"/>
      <c r="L83" s="7"/>
      <c r="M83" s="7"/>
      <c r="N83" s="215" t="str">
        <f t="shared" si="15"/>
        <v/>
      </c>
      <c r="O83" s="215" t="str">
        <f t="shared" si="16"/>
        <v/>
      </c>
      <c r="P83" s="215" t="str">
        <f t="shared" si="17"/>
        <v/>
      </c>
      <c r="Q83" s="215" t="str">
        <f t="shared" si="18"/>
        <v/>
      </c>
      <c r="R83" s="215" t="str">
        <f t="shared" si="19"/>
        <v/>
      </c>
      <c r="S83" s="215" t="str">
        <f t="shared" si="14"/>
        <v/>
      </c>
      <c r="T83" s="215">
        <f t="shared" si="20"/>
        <v>0</v>
      </c>
      <c r="U83" s="215">
        <f t="shared" si="21"/>
        <v>0</v>
      </c>
      <c r="V83" s="216">
        <f t="shared" si="22"/>
        <v>0</v>
      </c>
      <c r="Z83" s="154"/>
      <c r="AA83" s="155"/>
      <c r="AB83" s="170"/>
      <c r="AC83" s="111"/>
    </row>
    <row r="84" spans="2:29">
      <c r="B84" s="197"/>
      <c r="C84" s="179" t="str">
        <f>IFERROR(INDEX('Reference Table 1'!$C$2:$C$591,MATCH(B84,'Reference Table 1'!$A$2:$A$591,0)),"")</f>
        <v/>
      </c>
      <c r="D84" s="179" t="str">
        <f>IFERROR(INDEX('Reference Table 1'!$D$3:$D$591,MATCH(B84,'Reference Table 1'!$A$3:$A$591,0)),"")</f>
        <v/>
      </c>
      <c r="E84" s="180" t="str">
        <f>IFERROR(INDEX('Reference Table 1'!$G$2:$G$591,MATCH(B84,'Reference Table 1'!$A$2:$A$591,0)), "")</f>
        <v/>
      </c>
      <c r="F84" s="205"/>
      <c r="G84" s="205"/>
      <c r="H84" s="7"/>
      <c r="I84" s="7"/>
      <c r="J84" s="7"/>
      <c r="K84" s="7"/>
      <c r="L84" s="7"/>
      <c r="M84" s="7"/>
      <c r="N84" s="215" t="str">
        <f t="shared" si="15"/>
        <v/>
      </c>
      <c r="O84" s="215" t="str">
        <f t="shared" si="16"/>
        <v/>
      </c>
      <c r="P84" s="215" t="str">
        <f t="shared" si="17"/>
        <v/>
      </c>
      <c r="Q84" s="215" t="str">
        <f t="shared" si="18"/>
        <v/>
      </c>
      <c r="R84" s="215" t="str">
        <f t="shared" si="19"/>
        <v/>
      </c>
      <c r="S84" s="215" t="str">
        <f t="shared" si="14"/>
        <v/>
      </c>
      <c r="T84" s="215">
        <f t="shared" si="20"/>
        <v>0</v>
      </c>
      <c r="U84" s="215">
        <f t="shared" si="21"/>
        <v>0</v>
      </c>
      <c r="V84" s="216">
        <f t="shared" si="22"/>
        <v>0</v>
      </c>
      <c r="Z84" s="154"/>
      <c r="AA84" s="155"/>
      <c r="AB84" s="170"/>
      <c r="AC84" s="111"/>
    </row>
    <row r="85" spans="2:29">
      <c r="B85" s="197"/>
      <c r="C85" s="179" t="str">
        <f>IFERROR(INDEX('Reference Table 1'!$C$2:$C$591,MATCH(B85,'Reference Table 1'!$A$2:$A$591,0)),"")</f>
        <v/>
      </c>
      <c r="D85" s="179" t="str">
        <f>IFERROR(INDEX('Reference Table 1'!$D$3:$D$591,MATCH(B85,'Reference Table 1'!$A$3:$A$591,0)),"")</f>
        <v/>
      </c>
      <c r="E85" s="180" t="str">
        <f>IFERROR(INDEX('Reference Table 1'!$G$2:$G$591,MATCH(B85,'Reference Table 1'!$A$2:$A$591,0)), "")</f>
        <v/>
      </c>
      <c r="F85" s="205"/>
      <c r="G85" s="205"/>
      <c r="H85" s="7"/>
      <c r="I85" s="7"/>
      <c r="J85" s="7"/>
      <c r="K85" s="7"/>
      <c r="L85" s="7"/>
      <c r="M85" s="7"/>
      <c r="N85" s="215" t="str">
        <f t="shared" si="15"/>
        <v/>
      </c>
      <c r="O85" s="215" t="str">
        <f t="shared" si="16"/>
        <v/>
      </c>
      <c r="P85" s="215" t="str">
        <f t="shared" si="17"/>
        <v/>
      </c>
      <c r="Q85" s="215" t="str">
        <f t="shared" si="18"/>
        <v/>
      </c>
      <c r="R85" s="215" t="str">
        <f t="shared" si="19"/>
        <v/>
      </c>
      <c r="S85" s="215" t="str">
        <f t="shared" si="14"/>
        <v/>
      </c>
      <c r="T85" s="215">
        <f t="shared" si="20"/>
        <v>0</v>
      </c>
      <c r="U85" s="215">
        <f t="shared" si="21"/>
        <v>0</v>
      </c>
      <c r="V85" s="216">
        <f t="shared" si="22"/>
        <v>0</v>
      </c>
      <c r="Z85" s="154"/>
      <c r="AA85" s="155"/>
      <c r="AB85" s="170"/>
      <c r="AC85" s="111"/>
    </row>
    <row r="86" spans="2:29">
      <c r="B86" s="197"/>
      <c r="C86" s="179" t="str">
        <f>IFERROR(INDEX('Reference Table 1'!$C$2:$C$591,MATCH(B86,'Reference Table 1'!$A$2:$A$591,0)),"")</f>
        <v/>
      </c>
      <c r="D86" s="179" t="str">
        <f>IFERROR(INDEX('Reference Table 1'!$D$3:$D$591,MATCH(B86,'Reference Table 1'!$A$3:$A$591,0)),"")</f>
        <v/>
      </c>
      <c r="E86" s="180" t="str">
        <f>IFERROR(INDEX('Reference Table 1'!$G$2:$G$591,MATCH(B86,'Reference Table 1'!$A$2:$A$591,0)), "")</f>
        <v/>
      </c>
      <c r="F86" s="205"/>
      <c r="G86" s="205"/>
      <c r="H86" s="7"/>
      <c r="I86" s="7"/>
      <c r="J86" s="7"/>
      <c r="K86" s="7"/>
      <c r="L86" s="7"/>
      <c r="M86" s="7"/>
      <c r="N86" s="215" t="str">
        <f t="shared" si="15"/>
        <v/>
      </c>
      <c r="O86" s="215" t="str">
        <f t="shared" si="16"/>
        <v/>
      </c>
      <c r="P86" s="215" t="str">
        <f t="shared" si="17"/>
        <v/>
      </c>
      <c r="Q86" s="215" t="str">
        <f t="shared" si="18"/>
        <v/>
      </c>
      <c r="R86" s="215" t="str">
        <f t="shared" si="19"/>
        <v/>
      </c>
      <c r="S86" s="215" t="str">
        <f t="shared" si="14"/>
        <v/>
      </c>
      <c r="T86" s="215">
        <f t="shared" si="20"/>
        <v>0</v>
      </c>
      <c r="U86" s="215">
        <f t="shared" si="21"/>
        <v>0</v>
      </c>
      <c r="V86" s="216">
        <f t="shared" si="22"/>
        <v>0</v>
      </c>
      <c r="Z86" s="154"/>
      <c r="AA86" s="155"/>
      <c r="AB86" s="170"/>
      <c r="AC86" s="111"/>
    </row>
    <row r="87" spans="2:29">
      <c r="B87" s="197"/>
      <c r="C87" s="179" t="str">
        <f>IFERROR(INDEX('Reference Table 1'!$C$2:$C$591,MATCH(B87,'Reference Table 1'!$A$2:$A$591,0)),"")</f>
        <v/>
      </c>
      <c r="D87" s="179" t="str">
        <f>IFERROR(INDEX('Reference Table 1'!$D$3:$D$591,MATCH(B87,'Reference Table 1'!$A$3:$A$591,0)),"")</f>
        <v/>
      </c>
      <c r="E87" s="180" t="str">
        <f>IFERROR(INDEX('Reference Table 1'!$G$2:$G$591,MATCH(B87,'Reference Table 1'!$A$2:$A$591,0)), "")</f>
        <v/>
      </c>
      <c r="F87" s="205"/>
      <c r="G87" s="205"/>
      <c r="H87" s="7"/>
      <c r="I87" s="7"/>
      <c r="J87" s="7"/>
      <c r="K87" s="7"/>
      <c r="L87" s="7"/>
      <c r="M87" s="7"/>
      <c r="N87" s="215" t="str">
        <f t="shared" si="15"/>
        <v/>
      </c>
      <c r="O87" s="215" t="str">
        <f t="shared" si="16"/>
        <v/>
      </c>
      <c r="P87" s="215" t="str">
        <f t="shared" si="17"/>
        <v/>
      </c>
      <c r="Q87" s="215" t="str">
        <f t="shared" si="18"/>
        <v/>
      </c>
      <c r="R87" s="215" t="str">
        <f t="shared" si="19"/>
        <v/>
      </c>
      <c r="S87" s="215" t="str">
        <f t="shared" si="14"/>
        <v/>
      </c>
      <c r="T87" s="215">
        <f t="shared" si="20"/>
        <v>0</v>
      </c>
      <c r="U87" s="215">
        <f t="shared" si="21"/>
        <v>0</v>
      </c>
      <c r="V87" s="216">
        <f t="shared" si="22"/>
        <v>0</v>
      </c>
      <c r="Z87" s="154"/>
      <c r="AA87" s="155"/>
      <c r="AB87" s="170"/>
      <c r="AC87" s="111"/>
    </row>
    <row r="88" spans="2:29">
      <c r="B88" s="197"/>
      <c r="C88" s="179" t="str">
        <f>IFERROR(INDEX('Reference Table 1'!$C$2:$C$591,MATCH(B88,'Reference Table 1'!$A$2:$A$591,0)),"")</f>
        <v/>
      </c>
      <c r="D88" s="179" t="str">
        <f>IFERROR(INDEX('Reference Table 1'!$D$3:$D$591,MATCH(B88,'Reference Table 1'!$A$3:$A$591,0)),"")</f>
        <v/>
      </c>
      <c r="E88" s="180" t="str">
        <f>IFERROR(INDEX('Reference Table 1'!$G$2:$G$591,MATCH(B88,'Reference Table 1'!$A$2:$A$591,0)), "")</f>
        <v/>
      </c>
      <c r="F88" s="205"/>
      <c r="G88" s="205"/>
      <c r="H88" s="7"/>
      <c r="I88" s="7"/>
      <c r="J88" s="7"/>
      <c r="K88" s="7"/>
      <c r="L88" s="7"/>
      <c r="M88" s="7"/>
      <c r="N88" s="215" t="str">
        <f t="shared" si="15"/>
        <v/>
      </c>
      <c r="O88" s="215" t="str">
        <f t="shared" si="16"/>
        <v/>
      </c>
      <c r="P88" s="215" t="str">
        <f t="shared" si="17"/>
        <v/>
      </c>
      <c r="Q88" s="215" t="str">
        <f t="shared" si="18"/>
        <v/>
      </c>
      <c r="R88" s="215" t="str">
        <f t="shared" si="19"/>
        <v/>
      </c>
      <c r="S88" s="215" t="str">
        <f t="shared" si="14"/>
        <v/>
      </c>
      <c r="T88" s="215">
        <f t="shared" si="20"/>
        <v>0</v>
      </c>
      <c r="U88" s="215">
        <f t="shared" si="21"/>
        <v>0</v>
      </c>
      <c r="V88" s="216">
        <f t="shared" si="22"/>
        <v>0</v>
      </c>
      <c r="Z88" s="154"/>
      <c r="AA88" s="155"/>
      <c r="AB88" s="170"/>
      <c r="AC88" s="111"/>
    </row>
    <row r="89" spans="2:29">
      <c r="B89" s="197"/>
      <c r="C89" s="179" t="str">
        <f>IFERROR(INDEX('Reference Table 1'!$C$2:$C$591,MATCH(B89,'Reference Table 1'!$A$2:$A$591,0)),"")</f>
        <v/>
      </c>
      <c r="D89" s="179" t="str">
        <f>IFERROR(INDEX('Reference Table 1'!$D$3:$D$591,MATCH(B89,'Reference Table 1'!$A$3:$A$591,0)),"")</f>
        <v/>
      </c>
      <c r="E89" s="180" t="str">
        <f>IFERROR(INDEX('Reference Table 1'!$G$2:$G$591,MATCH(B89,'Reference Table 1'!$A$2:$A$591,0)), "")</f>
        <v/>
      </c>
      <c r="F89" s="205"/>
      <c r="G89" s="205"/>
      <c r="H89" s="7"/>
      <c r="I89" s="7"/>
      <c r="J89" s="7"/>
      <c r="K89" s="7"/>
      <c r="L89" s="7"/>
      <c r="M89" s="7"/>
      <c r="N89" s="215" t="str">
        <f t="shared" si="15"/>
        <v/>
      </c>
      <c r="O89" s="215" t="str">
        <f t="shared" si="16"/>
        <v/>
      </c>
      <c r="P89" s="215" t="str">
        <f t="shared" si="17"/>
        <v/>
      </c>
      <c r="Q89" s="215" t="str">
        <f t="shared" si="18"/>
        <v/>
      </c>
      <c r="R89" s="215" t="str">
        <f t="shared" si="19"/>
        <v/>
      </c>
      <c r="S89" s="215" t="str">
        <f t="shared" si="14"/>
        <v/>
      </c>
      <c r="T89" s="215">
        <f t="shared" si="20"/>
        <v>0</v>
      </c>
      <c r="U89" s="215">
        <f t="shared" si="21"/>
        <v>0</v>
      </c>
      <c r="V89" s="216">
        <f t="shared" si="22"/>
        <v>0</v>
      </c>
      <c r="Z89" s="154"/>
      <c r="AA89" s="155"/>
      <c r="AB89" s="170"/>
      <c r="AC89" s="111"/>
    </row>
    <row r="90" spans="2:29">
      <c r="B90" s="197"/>
      <c r="C90" s="179" t="str">
        <f>IFERROR(INDEX('Reference Table 1'!$C$2:$C$591,MATCH(B90,'Reference Table 1'!$A$2:$A$591,0)),"")</f>
        <v/>
      </c>
      <c r="D90" s="179" t="str">
        <f>IFERROR(INDEX('Reference Table 1'!$D$3:$D$591,MATCH(B90,'Reference Table 1'!$A$3:$A$591,0)),"")</f>
        <v/>
      </c>
      <c r="E90" s="180" t="str">
        <f>IFERROR(INDEX('Reference Table 1'!$G$2:$G$591,MATCH(B90,'Reference Table 1'!$A$2:$A$591,0)), "")</f>
        <v/>
      </c>
      <c r="F90" s="205"/>
      <c r="G90" s="205"/>
      <c r="H90" s="7"/>
      <c r="I90" s="7"/>
      <c r="J90" s="7"/>
      <c r="K90" s="7"/>
      <c r="L90" s="7"/>
      <c r="M90" s="7"/>
      <c r="N90" s="215" t="str">
        <f t="shared" si="15"/>
        <v/>
      </c>
      <c r="O90" s="215" t="str">
        <f t="shared" si="16"/>
        <v/>
      </c>
      <c r="P90" s="215" t="str">
        <f t="shared" si="17"/>
        <v/>
      </c>
      <c r="Q90" s="215" t="str">
        <f t="shared" si="18"/>
        <v/>
      </c>
      <c r="R90" s="215" t="str">
        <f t="shared" si="19"/>
        <v/>
      </c>
      <c r="S90" s="215" t="str">
        <f t="shared" si="14"/>
        <v/>
      </c>
      <c r="T90" s="215">
        <f t="shared" si="20"/>
        <v>0</v>
      </c>
      <c r="U90" s="215">
        <f t="shared" si="21"/>
        <v>0</v>
      </c>
      <c r="V90" s="216">
        <f t="shared" si="22"/>
        <v>0</v>
      </c>
      <c r="Z90" s="154"/>
      <c r="AA90" s="155"/>
      <c r="AB90" s="170"/>
      <c r="AC90" s="111"/>
    </row>
    <row r="91" spans="2:29">
      <c r="B91" s="197"/>
      <c r="C91" s="179" t="str">
        <f>IFERROR(INDEX('Reference Table 1'!$C$2:$C$591,MATCH(B91,'Reference Table 1'!$A$2:$A$591,0)),"")</f>
        <v/>
      </c>
      <c r="D91" s="179" t="str">
        <f>IFERROR(INDEX('Reference Table 1'!$D$3:$D$591,MATCH(B91,'Reference Table 1'!$A$3:$A$591,0)),"")</f>
        <v/>
      </c>
      <c r="E91" s="180" t="str">
        <f>IFERROR(INDEX('Reference Table 1'!$G$2:$G$591,MATCH(B91,'Reference Table 1'!$A$2:$A$591,0)), "")</f>
        <v/>
      </c>
      <c r="F91" s="205"/>
      <c r="G91" s="205"/>
      <c r="H91" s="7"/>
      <c r="I91" s="7"/>
      <c r="J91" s="7"/>
      <c r="K91" s="7"/>
      <c r="L91" s="7"/>
      <c r="M91" s="7"/>
      <c r="N91" s="215" t="str">
        <f t="shared" si="15"/>
        <v/>
      </c>
      <c r="O91" s="215" t="str">
        <f t="shared" si="16"/>
        <v/>
      </c>
      <c r="P91" s="215" t="str">
        <f t="shared" si="17"/>
        <v/>
      </c>
      <c r="Q91" s="215" t="str">
        <f t="shared" si="18"/>
        <v/>
      </c>
      <c r="R91" s="215" t="str">
        <f t="shared" si="19"/>
        <v/>
      </c>
      <c r="S91" s="215" t="str">
        <f t="shared" si="14"/>
        <v/>
      </c>
      <c r="T91" s="215">
        <f t="shared" si="20"/>
        <v>0</v>
      </c>
      <c r="U91" s="215">
        <f t="shared" si="21"/>
        <v>0</v>
      </c>
      <c r="V91" s="216">
        <f t="shared" si="22"/>
        <v>0</v>
      </c>
      <c r="Z91" s="154"/>
      <c r="AA91" s="155"/>
      <c r="AB91" s="170"/>
      <c r="AC91" s="111"/>
    </row>
    <row r="92" spans="2:29">
      <c r="B92" s="197"/>
      <c r="C92" s="179" t="str">
        <f>IFERROR(INDEX('Reference Table 1'!$C$2:$C$591,MATCH(B92,'Reference Table 1'!$A$2:$A$591,0)),"")</f>
        <v/>
      </c>
      <c r="D92" s="179" t="str">
        <f>IFERROR(INDEX('Reference Table 1'!$D$3:$D$591,MATCH(B92,'Reference Table 1'!$A$3:$A$591,0)),"")</f>
        <v/>
      </c>
      <c r="E92" s="180" t="str">
        <f>IFERROR(INDEX('Reference Table 1'!$G$2:$G$591,MATCH(B92,'Reference Table 1'!$A$2:$A$591,0)), "")</f>
        <v/>
      </c>
      <c r="F92" s="205"/>
      <c r="G92" s="205"/>
      <c r="H92" s="7"/>
      <c r="I92" s="7"/>
      <c r="J92" s="7"/>
      <c r="K92" s="7"/>
      <c r="L92" s="7"/>
      <c r="M92" s="7"/>
      <c r="N92" s="215" t="str">
        <f t="shared" si="15"/>
        <v/>
      </c>
      <c r="O92" s="215" t="str">
        <f t="shared" si="16"/>
        <v/>
      </c>
      <c r="P92" s="215" t="str">
        <f t="shared" si="17"/>
        <v/>
      </c>
      <c r="Q92" s="215" t="str">
        <f t="shared" si="18"/>
        <v/>
      </c>
      <c r="R92" s="215" t="str">
        <f t="shared" si="19"/>
        <v/>
      </c>
      <c r="S92" s="215" t="str">
        <f t="shared" si="14"/>
        <v/>
      </c>
      <c r="T92" s="215">
        <f t="shared" si="20"/>
        <v>0</v>
      </c>
      <c r="U92" s="215">
        <f t="shared" si="21"/>
        <v>0</v>
      </c>
      <c r="V92" s="216">
        <f t="shared" si="22"/>
        <v>0</v>
      </c>
      <c r="Z92" s="154"/>
      <c r="AA92" s="155"/>
      <c r="AB92" s="170"/>
      <c r="AC92" s="111"/>
    </row>
    <row r="93" spans="2:29">
      <c r="B93" s="197"/>
      <c r="C93" s="179" t="str">
        <f>IFERROR(INDEX('Reference Table 1'!$C$2:$C$591,MATCH(B93,'Reference Table 1'!$A$2:$A$591,0)),"")</f>
        <v/>
      </c>
      <c r="D93" s="179" t="str">
        <f>IFERROR(INDEX('Reference Table 1'!$D$3:$D$591,MATCH(B93,'Reference Table 1'!$A$3:$A$591,0)),"")</f>
        <v/>
      </c>
      <c r="E93" s="180" t="str">
        <f>IFERROR(INDEX('Reference Table 1'!$G$2:$G$591,MATCH(B93,'Reference Table 1'!$A$2:$A$591,0)), "")</f>
        <v/>
      </c>
      <c r="F93" s="205"/>
      <c r="G93" s="205"/>
      <c r="H93" s="7"/>
      <c r="I93" s="7"/>
      <c r="J93" s="7"/>
      <c r="K93" s="7"/>
      <c r="L93" s="7"/>
      <c r="M93" s="7"/>
      <c r="N93" s="215" t="str">
        <f t="shared" si="15"/>
        <v/>
      </c>
      <c r="O93" s="215" t="str">
        <f t="shared" si="16"/>
        <v/>
      </c>
      <c r="P93" s="215" t="str">
        <f t="shared" si="17"/>
        <v/>
      </c>
      <c r="Q93" s="215" t="str">
        <f t="shared" si="18"/>
        <v/>
      </c>
      <c r="R93" s="215" t="str">
        <f t="shared" si="19"/>
        <v/>
      </c>
      <c r="S93" s="215" t="str">
        <f t="shared" si="14"/>
        <v/>
      </c>
      <c r="T93" s="215">
        <f t="shared" si="20"/>
        <v>0</v>
      </c>
      <c r="U93" s="215">
        <f t="shared" si="21"/>
        <v>0</v>
      </c>
      <c r="V93" s="216">
        <f t="shared" si="22"/>
        <v>0</v>
      </c>
      <c r="Z93" s="154"/>
      <c r="AA93" s="155"/>
      <c r="AB93" s="170"/>
      <c r="AC93" s="111"/>
    </row>
    <row r="94" spans="2:29">
      <c r="B94" s="197"/>
      <c r="C94" s="179" t="str">
        <f>IFERROR(INDEX('Reference Table 1'!$C$2:$C$591,MATCH(B94,'Reference Table 1'!$A$2:$A$591,0)),"")</f>
        <v/>
      </c>
      <c r="D94" s="179" t="str">
        <f>IFERROR(INDEX('Reference Table 1'!$D$3:$D$591,MATCH(B94,'Reference Table 1'!$A$3:$A$591,0)),"")</f>
        <v/>
      </c>
      <c r="E94" s="180" t="str">
        <f>IFERROR(INDEX('Reference Table 1'!$G$2:$G$591,MATCH(B94,'Reference Table 1'!$A$2:$A$591,0)), "")</f>
        <v/>
      </c>
      <c r="F94" s="205"/>
      <c r="G94" s="205"/>
      <c r="H94" s="7"/>
      <c r="I94" s="7"/>
      <c r="J94" s="7"/>
      <c r="K94" s="7"/>
      <c r="L94" s="7"/>
      <c r="M94" s="7"/>
      <c r="N94" s="215" t="str">
        <f t="shared" si="15"/>
        <v/>
      </c>
      <c r="O94" s="215" t="str">
        <f t="shared" si="16"/>
        <v/>
      </c>
      <c r="P94" s="215" t="str">
        <f t="shared" si="17"/>
        <v/>
      </c>
      <c r="Q94" s="215" t="str">
        <f t="shared" si="18"/>
        <v/>
      </c>
      <c r="R94" s="215" t="str">
        <f t="shared" si="19"/>
        <v/>
      </c>
      <c r="S94" s="215" t="str">
        <f t="shared" si="14"/>
        <v/>
      </c>
      <c r="T94" s="215">
        <f t="shared" si="20"/>
        <v>0</v>
      </c>
      <c r="U94" s="215">
        <f t="shared" si="21"/>
        <v>0</v>
      </c>
      <c r="V94" s="216">
        <f t="shared" si="22"/>
        <v>0</v>
      </c>
      <c r="Z94" s="154"/>
      <c r="AA94" s="155"/>
      <c r="AB94" s="170"/>
      <c r="AC94" s="111"/>
    </row>
    <row r="95" spans="2:29">
      <c r="B95" s="197"/>
      <c r="C95" s="179" t="str">
        <f>IFERROR(INDEX('Reference Table 1'!$C$2:$C$591,MATCH(B95,'Reference Table 1'!$A$2:$A$591,0)),"")</f>
        <v/>
      </c>
      <c r="D95" s="179" t="str">
        <f>IFERROR(INDEX('Reference Table 1'!$D$3:$D$591,MATCH(B95,'Reference Table 1'!$A$3:$A$591,0)),"")</f>
        <v/>
      </c>
      <c r="E95" s="180" t="str">
        <f>IFERROR(INDEX('Reference Table 1'!$G$2:$G$591,MATCH(B95,'Reference Table 1'!$A$2:$A$591,0)), "")</f>
        <v/>
      </c>
      <c r="F95" s="205"/>
      <c r="G95" s="205"/>
      <c r="H95" s="7"/>
      <c r="I95" s="7"/>
      <c r="J95" s="7"/>
      <c r="K95" s="7"/>
      <c r="L95" s="7"/>
      <c r="M95" s="7"/>
      <c r="N95" s="215" t="str">
        <f t="shared" si="15"/>
        <v/>
      </c>
      <c r="O95" s="215" t="str">
        <f t="shared" si="16"/>
        <v/>
      </c>
      <c r="P95" s="215" t="str">
        <f t="shared" si="17"/>
        <v/>
      </c>
      <c r="Q95" s="215" t="str">
        <f t="shared" si="18"/>
        <v/>
      </c>
      <c r="R95" s="215" t="str">
        <f t="shared" si="19"/>
        <v/>
      </c>
      <c r="S95" s="215" t="str">
        <f t="shared" si="14"/>
        <v/>
      </c>
      <c r="T95" s="215">
        <f t="shared" si="20"/>
        <v>0</v>
      </c>
      <c r="U95" s="215">
        <f t="shared" si="21"/>
        <v>0</v>
      </c>
      <c r="V95" s="216">
        <f t="shared" si="22"/>
        <v>0</v>
      </c>
      <c r="Z95" s="154"/>
      <c r="AA95" s="155"/>
      <c r="AB95" s="170"/>
      <c r="AC95" s="111"/>
    </row>
    <row r="96" spans="2:29">
      <c r="B96" s="197"/>
      <c r="C96" s="179" t="str">
        <f>IFERROR(INDEX('Reference Table 1'!$C$2:$C$591,MATCH(B96,'Reference Table 1'!$A$2:$A$591,0)),"")</f>
        <v/>
      </c>
      <c r="D96" s="179" t="str">
        <f>IFERROR(INDEX('Reference Table 1'!$D$3:$D$591,MATCH(B96,'Reference Table 1'!$A$3:$A$591,0)),"")</f>
        <v/>
      </c>
      <c r="E96" s="180" t="str">
        <f>IFERROR(INDEX('Reference Table 1'!$G$2:$G$591,MATCH(B96,'Reference Table 1'!$A$2:$A$591,0)), "")</f>
        <v/>
      </c>
      <c r="F96" s="205"/>
      <c r="G96" s="205"/>
      <c r="H96" s="7"/>
      <c r="I96" s="7"/>
      <c r="J96" s="7"/>
      <c r="K96" s="7"/>
      <c r="L96" s="7"/>
      <c r="M96" s="7"/>
      <c r="N96" s="215" t="str">
        <f t="shared" si="15"/>
        <v/>
      </c>
      <c r="O96" s="215" t="str">
        <f t="shared" si="16"/>
        <v/>
      </c>
      <c r="P96" s="215" t="str">
        <f t="shared" si="17"/>
        <v/>
      </c>
      <c r="Q96" s="215" t="str">
        <f t="shared" si="18"/>
        <v/>
      </c>
      <c r="R96" s="215" t="str">
        <f t="shared" si="19"/>
        <v/>
      </c>
      <c r="S96" s="215" t="str">
        <f t="shared" si="14"/>
        <v/>
      </c>
      <c r="T96" s="215">
        <f t="shared" si="20"/>
        <v>0</v>
      </c>
      <c r="U96" s="215">
        <f t="shared" si="21"/>
        <v>0</v>
      </c>
      <c r="V96" s="216">
        <f t="shared" si="22"/>
        <v>0</v>
      </c>
      <c r="Z96" s="154"/>
      <c r="AA96" s="155"/>
      <c r="AB96" s="170"/>
      <c r="AC96" s="111"/>
    </row>
    <row r="97" spans="2:29">
      <c r="B97" s="197"/>
      <c r="C97" s="179" t="str">
        <f>IFERROR(INDEX('Reference Table 1'!$C$2:$C$591,MATCH(B97,'Reference Table 1'!$A$2:$A$591,0)),"")</f>
        <v/>
      </c>
      <c r="D97" s="179" t="str">
        <f>IFERROR(INDEX('Reference Table 1'!$D$3:$D$591,MATCH(B97,'Reference Table 1'!$A$3:$A$591,0)),"")</f>
        <v/>
      </c>
      <c r="E97" s="180" t="str">
        <f>IFERROR(INDEX('Reference Table 1'!$G$2:$G$591,MATCH(B97,'Reference Table 1'!$A$2:$A$591,0)), "")</f>
        <v/>
      </c>
      <c r="F97" s="205"/>
      <c r="G97" s="205"/>
      <c r="H97" s="7"/>
      <c r="I97" s="7"/>
      <c r="J97" s="7"/>
      <c r="K97" s="7"/>
      <c r="L97" s="7"/>
      <c r="M97" s="7"/>
      <c r="N97" s="215" t="str">
        <f t="shared" si="15"/>
        <v/>
      </c>
      <c r="O97" s="215" t="str">
        <f t="shared" si="16"/>
        <v/>
      </c>
      <c r="P97" s="215" t="str">
        <f t="shared" si="17"/>
        <v/>
      </c>
      <c r="Q97" s="215" t="str">
        <f t="shared" si="18"/>
        <v/>
      </c>
      <c r="R97" s="215" t="str">
        <f t="shared" si="19"/>
        <v/>
      </c>
      <c r="S97" s="215" t="str">
        <f t="shared" si="14"/>
        <v/>
      </c>
      <c r="T97" s="215">
        <f t="shared" si="20"/>
        <v>0</v>
      </c>
      <c r="U97" s="215">
        <f t="shared" si="21"/>
        <v>0</v>
      </c>
      <c r="V97" s="216">
        <f t="shared" si="22"/>
        <v>0</v>
      </c>
      <c r="Z97" s="154"/>
      <c r="AA97" s="155"/>
      <c r="AB97" s="170"/>
      <c r="AC97" s="111"/>
    </row>
    <row r="98" spans="2:29">
      <c r="B98" s="197"/>
      <c r="C98" s="179" t="str">
        <f>IFERROR(INDEX('Reference Table 1'!$C$2:$C$591,MATCH(B98,'Reference Table 1'!$A$2:$A$591,0)),"")</f>
        <v/>
      </c>
      <c r="D98" s="179" t="str">
        <f>IFERROR(INDEX('Reference Table 1'!$D$3:$D$591,MATCH(B98,'Reference Table 1'!$A$3:$A$591,0)),"")</f>
        <v/>
      </c>
      <c r="E98" s="180" t="str">
        <f>IFERROR(INDEX('Reference Table 1'!$G$2:$G$591,MATCH(B98,'Reference Table 1'!$A$2:$A$591,0)), "")</f>
        <v/>
      </c>
      <c r="F98" s="205"/>
      <c r="G98" s="205"/>
      <c r="H98" s="7"/>
      <c r="I98" s="7"/>
      <c r="J98" s="7"/>
      <c r="K98" s="7"/>
      <c r="L98" s="7"/>
      <c r="M98" s="7"/>
      <c r="N98" s="215" t="str">
        <f t="shared" si="15"/>
        <v/>
      </c>
      <c r="O98" s="215" t="str">
        <f t="shared" si="16"/>
        <v/>
      </c>
      <c r="P98" s="215" t="str">
        <f t="shared" si="17"/>
        <v/>
      </c>
      <c r="Q98" s="215" t="str">
        <f t="shared" si="18"/>
        <v/>
      </c>
      <c r="R98" s="215" t="str">
        <f t="shared" si="19"/>
        <v/>
      </c>
      <c r="S98" s="215" t="str">
        <f t="shared" si="14"/>
        <v/>
      </c>
      <c r="T98" s="215">
        <f t="shared" si="20"/>
        <v>0</v>
      </c>
      <c r="U98" s="215">
        <f t="shared" si="21"/>
        <v>0</v>
      </c>
      <c r="V98" s="216">
        <f t="shared" si="22"/>
        <v>0</v>
      </c>
      <c r="Z98" s="154"/>
      <c r="AA98" s="155"/>
      <c r="AB98" s="170"/>
      <c r="AC98" s="111"/>
    </row>
    <row r="99" spans="2:29">
      <c r="B99" s="197"/>
      <c r="C99" s="179" t="str">
        <f>IFERROR(INDEX('Reference Table 1'!$C$2:$C$591,MATCH(B99,'Reference Table 1'!$A$2:$A$591,0)),"")</f>
        <v/>
      </c>
      <c r="D99" s="179" t="str">
        <f>IFERROR(INDEX('Reference Table 1'!$D$3:$D$591,MATCH(B99,'Reference Table 1'!$A$3:$A$591,0)),"")</f>
        <v/>
      </c>
      <c r="E99" s="180" t="str">
        <f>IFERROR(INDEX('Reference Table 1'!$G$2:$G$591,MATCH(B99,'Reference Table 1'!$A$2:$A$591,0)), "")</f>
        <v/>
      </c>
      <c r="F99" s="205"/>
      <c r="G99" s="205"/>
      <c r="H99" s="7"/>
      <c r="I99" s="7"/>
      <c r="J99" s="7"/>
      <c r="K99" s="7"/>
      <c r="L99" s="7"/>
      <c r="M99" s="7"/>
      <c r="N99" s="215" t="str">
        <f t="shared" si="15"/>
        <v/>
      </c>
      <c r="O99" s="215" t="str">
        <f t="shared" si="16"/>
        <v/>
      </c>
      <c r="P99" s="215" t="str">
        <f t="shared" si="17"/>
        <v/>
      </c>
      <c r="Q99" s="215" t="str">
        <f t="shared" si="18"/>
        <v/>
      </c>
      <c r="R99" s="215" t="str">
        <f t="shared" si="19"/>
        <v/>
      </c>
      <c r="S99" s="215" t="str">
        <f t="shared" si="14"/>
        <v/>
      </c>
      <c r="T99" s="215">
        <f t="shared" si="20"/>
        <v>0</v>
      </c>
      <c r="U99" s="215">
        <f t="shared" si="21"/>
        <v>0</v>
      </c>
      <c r="V99" s="216">
        <f t="shared" si="22"/>
        <v>0</v>
      </c>
      <c r="Z99" s="154"/>
      <c r="AA99" s="155"/>
      <c r="AB99" s="170"/>
      <c r="AC99" s="111"/>
    </row>
    <row r="100" spans="2:29">
      <c r="B100" s="197"/>
      <c r="C100" s="179" t="str">
        <f>IFERROR(INDEX('Reference Table 1'!$C$2:$C$591,MATCH(B100,'Reference Table 1'!$A$2:$A$591,0)),"")</f>
        <v/>
      </c>
      <c r="D100" s="179" t="str">
        <f>IFERROR(INDEX('Reference Table 1'!$D$3:$D$591,MATCH(B100,'Reference Table 1'!$A$3:$A$591,0)),"")</f>
        <v/>
      </c>
      <c r="E100" s="180" t="str">
        <f>IFERROR(INDEX('Reference Table 1'!$G$2:$G$591,MATCH(B100,'Reference Table 1'!$A$2:$A$591,0)), "")</f>
        <v/>
      </c>
      <c r="F100" s="205"/>
      <c r="G100" s="205"/>
      <c r="H100" s="7"/>
      <c r="I100" s="7"/>
      <c r="J100" s="7"/>
      <c r="K100" s="7"/>
      <c r="L100" s="7"/>
      <c r="M100" s="7"/>
      <c r="N100" s="215" t="str">
        <f t="shared" si="15"/>
        <v/>
      </c>
      <c r="O100" s="215" t="str">
        <f t="shared" si="16"/>
        <v/>
      </c>
      <c r="P100" s="215" t="str">
        <f t="shared" si="17"/>
        <v/>
      </c>
      <c r="Q100" s="215" t="str">
        <f t="shared" si="18"/>
        <v/>
      </c>
      <c r="R100" s="215" t="str">
        <f t="shared" si="19"/>
        <v/>
      </c>
      <c r="S100" s="215" t="str">
        <f t="shared" si="14"/>
        <v/>
      </c>
      <c r="T100" s="215">
        <f t="shared" si="20"/>
        <v>0</v>
      </c>
      <c r="U100" s="215">
        <f t="shared" si="21"/>
        <v>0</v>
      </c>
      <c r="V100" s="216">
        <f t="shared" si="22"/>
        <v>0</v>
      </c>
      <c r="Z100" s="154"/>
      <c r="AA100" s="155"/>
      <c r="AB100" s="170"/>
      <c r="AC100" s="111"/>
    </row>
    <row r="101" spans="2:29">
      <c r="B101" s="197"/>
      <c r="C101" s="179" t="str">
        <f>IFERROR(INDEX('Reference Table 1'!$C$2:$C$591,MATCH(B101,'Reference Table 1'!$A$2:$A$591,0)),"")</f>
        <v/>
      </c>
      <c r="D101" s="179" t="str">
        <f>IFERROR(INDEX('Reference Table 1'!$D$3:$D$591,MATCH(B101,'Reference Table 1'!$A$3:$A$591,0)),"")</f>
        <v/>
      </c>
      <c r="E101" s="180" t="str">
        <f>IFERROR(INDEX('Reference Table 1'!$G$2:$G$591,MATCH(B101,'Reference Table 1'!$A$2:$A$591,0)), "")</f>
        <v/>
      </c>
      <c r="F101" s="205"/>
      <c r="G101" s="205"/>
      <c r="H101" s="7"/>
      <c r="I101" s="7"/>
      <c r="J101" s="7"/>
      <c r="K101" s="7"/>
      <c r="L101" s="7"/>
      <c r="M101" s="7"/>
      <c r="N101" s="215" t="str">
        <f t="shared" si="15"/>
        <v/>
      </c>
      <c r="O101" s="215" t="str">
        <f t="shared" si="16"/>
        <v/>
      </c>
      <c r="P101" s="215" t="str">
        <f t="shared" si="17"/>
        <v/>
      </c>
      <c r="Q101" s="215" t="str">
        <f t="shared" si="18"/>
        <v/>
      </c>
      <c r="R101" s="215" t="str">
        <f t="shared" si="19"/>
        <v/>
      </c>
      <c r="S101" s="215" t="str">
        <f t="shared" si="14"/>
        <v/>
      </c>
      <c r="T101" s="215">
        <f t="shared" si="20"/>
        <v>0</v>
      </c>
      <c r="U101" s="215">
        <f t="shared" si="21"/>
        <v>0</v>
      </c>
      <c r="V101" s="216">
        <f t="shared" si="22"/>
        <v>0</v>
      </c>
      <c r="Z101" s="154"/>
      <c r="AA101" s="155"/>
      <c r="AB101" s="170"/>
      <c r="AC101" s="111"/>
    </row>
    <row r="102" spans="2:29">
      <c r="B102" s="197"/>
      <c r="C102" s="179" t="str">
        <f>IFERROR(INDEX('Reference Table 1'!$C$2:$C$591,MATCH(B102,'Reference Table 1'!$A$2:$A$591,0)),"")</f>
        <v/>
      </c>
      <c r="D102" s="179" t="str">
        <f>IFERROR(INDEX('Reference Table 1'!$D$3:$D$591,MATCH(B102,'Reference Table 1'!$A$3:$A$591,0)),"")</f>
        <v/>
      </c>
      <c r="E102" s="180" t="str">
        <f>IFERROR(INDEX('Reference Table 1'!$G$2:$G$591,MATCH(B102,'Reference Table 1'!$A$2:$A$591,0)), "")</f>
        <v/>
      </c>
      <c r="F102" s="205"/>
      <c r="G102" s="205"/>
      <c r="H102" s="7"/>
      <c r="I102" s="7"/>
      <c r="J102" s="7"/>
      <c r="K102" s="7"/>
      <c r="L102" s="7"/>
      <c r="M102" s="7"/>
      <c r="N102" s="215" t="str">
        <f t="shared" ref="N102:N111" si="23">IFERROR(H102*$E102,"")</f>
        <v/>
      </c>
      <c r="O102" s="215" t="str">
        <f t="shared" ref="O102:O111" si="24">IFERROR(I102*$E102,"")</f>
        <v/>
      </c>
      <c r="P102" s="215" t="str">
        <f t="shared" ref="P102:P111" si="25">IFERROR(J102*$E102,"")</f>
        <v/>
      </c>
      <c r="Q102" s="215" t="str">
        <f t="shared" ref="Q102:Q111" si="26">IFERROR(K102*$E102,"")</f>
        <v/>
      </c>
      <c r="R102" s="215" t="str">
        <f t="shared" ref="R102:R111" si="27">IFERROR(L102*$E102,"")</f>
        <v/>
      </c>
      <c r="S102" s="215" t="str">
        <f t="shared" ref="S102:S111" si="28">IFERROR(M102*$E102,"")</f>
        <v/>
      </c>
      <c r="T102" s="215">
        <f t="shared" ref="T102:T111" si="29">SUM(N102:S102)</f>
        <v>0</v>
      </c>
      <c r="U102" s="215">
        <f t="shared" si="21"/>
        <v>0</v>
      </c>
      <c r="V102" s="216">
        <f t="shared" ref="V102:V111" si="30">IFERROR(SUM(T102:U102),"")</f>
        <v>0</v>
      </c>
      <c r="Z102" s="154"/>
      <c r="AA102" s="155"/>
      <c r="AB102" s="170"/>
      <c r="AC102" s="111"/>
    </row>
    <row r="103" spans="2:29">
      <c r="B103" s="197"/>
      <c r="C103" s="179" t="str">
        <f>IFERROR(INDEX('Reference Table 1'!$C$2:$C$591,MATCH(B103,'Reference Table 1'!$A$2:$A$591,0)),"")</f>
        <v/>
      </c>
      <c r="D103" s="179" t="str">
        <f>IFERROR(INDEX('Reference Table 1'!$D$3:$D$591,MATCH(B103,'Reference Table 1'!$A$3:$A$591,0)),"")</f>
        <v/>
      </c>
      <c r="E103" s="180" t="str">
        <f>IFERROR(INDEX('Reference Table 1'!$G$2:$G$591,MATCH(B103,'Reference Table 1'!$A$2:$A$591,0)), "")</f>
        <v/>
      </c>
      <c r="F103" s="205"/>
      <c r="G103" s="205"/>
      <c r="H103" s="7"/>
      <c r="I103" s="7"/>
      <c r="J103" s="7"/>
      <c r="K103" s="7"/>
      <c r="L103" s="7"/>
      <c r="M103" s="7"/>
      <c r="N103" s="215" t="str">
        <f t="shared" si="23"/>
        <v/>
      </c>
      <c r="O103" s="215" t="str">
        <f t="shared" si="24"/>
        <v/>
      </c>
      <c r="P103" s="215" t="str">
        <f t="shared" si="25"/>
        <v/>
      </c>
      <c r="Q103" s="215" t="str">
        <f t="shared" si="26"/>
        <v/>
      </c>
      <c r="R103" s="215" t="str">
        <f t="shared" si="27"/>
        <v/>
      </c>
      <c r="S103" s="215" t="str">
        <f t="shared" si="28"/>
        <v/>
      </c>
      <c r="T103" s="215">
        <f t="shared" si="29"/>
        <v>0</v>
      </c>
      <c r="U103" s="215">
        <f t="shared" si="21"/>
        <v>0</v>
      </c>
      <c r="V103" s="216">
        <f t="shared" si="30"/>
        <v>0</v>
      </c>
      <c r="Z103" s="154"/>
      <c r="AA103" s="155"/>
      <c r="AB103" s="170"/>
      <c r="AC103" s="111"/>
    </row>
    <row r="104" spans="2:29">
      <c r="B104" s="197"/>
      <c r="C104" s="179" t="str">
        <f>IFERROR(INDEX('Reference Table 1'!$C$2:$C$591,MATCH(B104,'Reference Table 1'!$A$2:$A$591,0)),"")</f>
        <v/>
      </c>
      <c r="D104" s="179" t="str">
        <f>IFERROR(INDEX('Reference Table 1'!$D$3:$D$591,MATCH(B104,'Reference Table 1'!$A$3:$A$591,0)),"")</f>
        <v/>
      </c>
      <c r="E104" s="180" t="str">
        <f>IFERROR(INDEX('Reference Table 1'!$G$2:$G$591,MATCH(B104,'Reference Table 1'!$A$2:$A$591,0)), "")</f>
        <v/>
      </c>
      <c r="F104" s="205"/>
      <c r="G104" s="205"/>
      <c r="H104" s="7"/>
      <c r="I104" s="7"/>
      <c r="J104" s="7"/>
      <c r="K104" s="7"/>
      <c r="L104" s="7"/>
      <c r="M104" s="7"/>
      <c r="N104" s="215" t="str">
        <f t="shared" si="23"/>
        <v/>
      </c>
      <c r="O104" s="215" t="str">
        <f t="shared" si="24"/>
        <v/>
      </c>
      <c r="P104" s="215" t="str">
        <f t="shared" si="25"/>
        <v/>
      </c>
      <c r="Q104" s="215" t="str">
        <f t="shared" si="26"/>
        <v/>
      </c>
      <c r="R104" s="215" t="str">
        <f t="shared" si="27"/>
        <v/>
      </c>
      <c r="S104" s="215" t="str">
        <f t="shared" si="28"/>
        <v/>
      </c>
      <c r="T104" s="215">
        <f t="shared" si="29"/>
        <v>0</v>
      </c>
      <c r="U104" s="215">
        <f t="shared" si="21"/>
        <v>0</v>
      </c>
      <c r="V104" s="216">
        <f t="shared" si="30"/>
        <v>0</v>
      </c>
      <c r="Z104" s="154"/>
      <c r="AA104" s="155"/>
      <c r="AB104" s="170"/>
      <c r="AC104" s="111"/>
    </row>
    <row r="105" spans="2:29">
      <c r="B105" s="197"/>
      <c r="C105" s="179" t="str">
        <f>IFERROR(INDEX('Reference Table 1'!$C$2:$C$591,MATCH(B105,'Reference Table 1'!$A$2:$A$591,0)),"")</f>
        <v/>
      </c>
      <c r="D105" s="179" t="str">
        <f>IFERROR(INDEX('Reference Table 1'!$D$3:$D$591,MATCH(B105,'Reference Table 1'!$A$3:$A$591,0)),"")</f>
        <v/>
      </c>
      <c r="E105" s="180" t="str">
        <f>IFERROR(INDEX('Reference Table 1'!$G$2:$G$591,MATCH(B105,'Reference Table 1'!$A$2:$A$591,0)), "")</f>
        <v/>
      </c>
      <c r="F105" s="205"/>
      <c r="G105" s="205"/>
      <c r="H105" s="7"/>
      <c r="I105" s="7"/>
      <c r="J105" s="7"/>
      <c r="K105" s="7"/>
      <c r="L105" s="7"/>
      <c r="M105" s="7"/>
      <c r="N105" s="215" t="str">
        <f t="shared" si="23"/>
        <v/>
      </c>
      <c r="O105" s="215" t="str">
        <f t="shared" si="24"/>
        <v/>
      </c>
      <c r="P105" s="215" t="str">
        <f t="shared" si="25"/>
        <v/>
      </c>
      <c r="Q105" s="215" t="str">
        <f t="shared" si="26"/>
        <v/>
      </c>
      <c r="R105" s="215" t="str">
        <f t="shared" si="27"/>
        <v/>
      </c>
      <c r="S105" s="215" t="str">
        <f t="shared" si="28"/>
        <v/>
      </c>
      <c r="T105" s="215">
        <f t="shared" si="29"/>
        <v>0</v>
      </c>
      <c r="U105" s="215">
        <f t="shared" si="21"/>
        <v>0</v>
      </c>
      <c r="V105" s="216">
        <f t="shared" si="30"/>
        <v>0</v>
      </c>
      <c r="Z105" s="154"/>
      <c r="AA105" s="155"/>
      <c r="AB105" s="170"/>
      <c r="AC105" s="111"/>
    </row>
    <row r="106" spans="2:29">
      <c r="B106" s="197"/>
      <c r="C106" s="179" t="str">
        <f>IFERROR(INDEX('Reference Table 1'!$C$2:$C$591,MATCH(B106,'Reference Table 1'!$A$2:$A$591,0)),"")</f>
        <v/>
      </c>
      <c r="D106" s="179" t="str">
        <f>IFERROR(INDEX('Reference Table 1'!$D$3:$D$591,MATCH(B106,'Reference Table 1'!$A$3:$A$591,0)),"")</f>
        <v/>
      </c>
      <c r="E106" s="180" t="str">
        <f>IFERROR(INDEX('Reference Table 1'!$G$2:$G$591,MATCH(B106,'Reference Table 1'!$A$2:$A$591,0)), "")</f>
        <v/>
      </c>
      <c r="F106" s="205"/>
      <c r="G106" s="205"/>
      <c r="H106" s="7"/>
      <c r="I106" s="7"/>
      <c r="J106" s="7"/>
      <c r="K106" s="7"/>
      <c r="L106" s="7"/>
      <c r="M106" s="7"/>
      <c r="N106" s="215" t="str">
        <f t="shared" si="23"/>
        <v/>
      </c>
      <c r="O106" s="215" t="str">
        <f t="shared" si="24"/>
        <v/>
      </c>
      <c r="P106" s="215" t="str">
        <f t="shared" si="25"/>
        <v/>
      </c>
      <c r="Q106" s="215" t="str">
        <f t="shared" si="26"/>
        <v/>
      </c>
      <c r="R106" s="215" t="str">
        <f t="shared" si="27"/>
        <v/>
      </c>
      <c r="S106" s="215" t="str">
        <f t="shared" si="28"/>
        <v/>
      </c>
      <c r="T106" s="215">
        <f t="shared" si="29"/>
        <v>0</v>
      </c>
      <c r="U106" s="215">
        <f t="shared" si="21"/>
        <v>0</v>
      </c>
      <c r="V106" s="216">
        <f t="shared" si="30"/>
        <v>0</v>
      </c>
      <c r="Z106" s="154"/>
      <c r="AA106" s="155"/>
      <c r="AB106" s="170"/>
      <c r="AC106" s="111"/>
    </row>
    <row r="107" spans="2:29">
      <c r="B107" s="197"/>
      <c r="C107" s="179" t="str">
        <f>IFERROR(INDEX('Reference Table 1'!$C$2:$C$591,MATCH(B107,'Reference Table 1'!$A$2:$A$591,0)),"")</f>
        <v/>
      </c>
      <c r="D107" s="179" t="str">
        <f>IFERROR(INDEX('Reference Table 1'!$D$3:$D$591,MATCH(B107,'Reference Table 1'!$A$3:$A$591,0)),"")</f>
        <v/>
      </c>
      <c r="E107" s="180" t="str">
        <f>IFERROR(INDEX('Reference Table 1'!$G$2:$G$591,MATCH(B107,'Reference Table 1'!$A$2:$A$591,0)), "")</f>
        <v/>
      </c>
      <c r="F107" s="205"/>
      <c r="G107" s="205"/>
      <c r="H107" s="7"/>
      <c r="I107" s="7"/>
      <c r="J107" s="7"/>
      <c r="K107" s="7"/>
      <c r="L107" s="7"/>
      <c r="M107" s="7"/>
      <c r="N107" s="215" t="str">
        <f t="shared" si="23"/>
        <v/>
      </c>
      <c r="O107" s="215" t="str">
        <f t="shared" si="24"/>
        <v/>
      </c>
      <c r="P107" s="215" t="str">
        <f t="shared" si="25"/>
        <v/>
      </c>
      <c r="Q107" s="215" t="str">
        <f t="shared" si="26"/>
        <v/>
      </c>
      <c r="R107" s="215" t="str">
        <f t="shared" si="27"/>
        <v/>
      </c>
      <c r="S107" s="215" t="str">
        <f t="shared" si="28"/>
        <v/>
      </c>
      <c r="T107" s="215">
        <f t="shared" si="29"/>
        <v>0</v>
      </c>
      <c r="U107" s="215">
        <f t="shared" si="21"/>
        <v>0</v>
      </c>
      <c r="V107" s="216">
        <f t="shared" si="30"/>
        <v>0</v>
      </c>
      <c r="Z107" s="154"/>
      <c r="AA107" s="155"/>
      <c r="AB107" s="170"/>
      <c r="AC107" s="111"/>
    </row>
    <row r="108" spans="2:29">
      <c r="B108" s="197"/>
      <c r="C108" s="179" t="str">
        <f>IFERROR(INDEX('Reference Table 1'!$C$2:$C$591,MATCH(B108,'Reference Table 1'!$A$2:$A$591,0)),"")</f>
        <v/>
      </c>
      <c r="D108" s="179" t="str">
        <f>IFERROR(INDEX('Reference Table 1'!$D$3:$D$591,MATCH(B108,'Reference Table 1'!$A$3:$A$591,0)),"")</f>
        <v/>
      </c>
      <c r="E108" s="180" t="str">
        <f>IFERROR(INDEX('Reference Table 1'!$G$2:$G$591,MATCH(B108,'Reference Table 1'!$A$2:$A$591,0)), "")</f>
        <v/>
      </c>
      <c r="F108" s="205"/>
      <c r="G108" s="205"/>
      <c r="H108" s="7"/>
      <c r="I108" s="7"/>
      <c r="J108" s="7"/>
      <c r="K108" s="7"/>
      <c r="L108" s="7"/>
      <c r="M108" s="7"/>
      <c r="N108" s="215" t="str">
        <f t="shared" si="23"/>
        <v/>
      </c>
      <c r="O108" s="215" t="str">
        <f t="shared" si="24"/>
        <v/>
      </c>
      <c r="P108" s="215" t="str">
        <f t="shared" si="25"/>
        <v/>
      </c>
      <c r="Q108" s="215" t="str">
        <f t="shared" si="26"/>
        <v/>
      </c>
      <c r="R108" s="215" t="str">
        <f t="shared" si="27"/>
        <v/>
      </c>
      <c r="S108" s="215" t="str">
        <f t="shared" si="28"/>
        <v/>
      </c>
      <c r="T108" s="215">
        <f t="shared" si="29"/>
        <v>0</v>
      </c>
      <c r="U108" s="215">
        <f t="shared" si="21"/>
        <v>0</v>
      </c>
      <c r="V108" s="216">
        <f t="shared" si="30"/>
        <v>0</v>
      </c>
      <c r="Z108" s="154"/>
      <c r="AA108" s="155"/>
      <c r="AB108" s="170"/>
      <c r="AC108" s="111"/>
    </row>
    <row r="109" spans="2:29">
      <c r="B109" s="197"/>
      <c r="C109" s="179" t="str">
        <f>IFERROR(INDEX('Reference Table 1'!$C$2:$C$591,MATCH(B109,'Reference Table 1'!$A$2:$A$591,0)),"")</f>
        <v/>
      </c>
      <c r="D109" s="179" t="str">
        <f>IFERROR(INDEX('Reference Table 1'!$D$3:$D$591,MATCH(B109,'Reference Table 1'!$A$3:$A$591,0)),"")</f>
        <v/>
      </c>
      <c r="E109" s="180" t="str">
        <f>IFERROR(INDEX('Reference Table 1'!$G$2:$G$591,MATCH(B109,'Reference Table 1'!$A$2:$A$591,0)), "")</f>
        <v/>
      </c>
      <c r="F109" s="205"/>
      <c r="G109" s="205"/>
      <c r="H109" s="7"/>
      <c r="I109" s="7"/>
      <c r="J109" s="7"/>
      <c r="K109" s="7"/>
      <c r="L109" s="7"/>
      <c r="M109" s="7"/>
      <c r="N109" s="215" t="str">
        <f t="shared" si="23"/>
        <v/>
      </c>
      <c r="O109" s="215" t="str">
        <f t="shared" si="24"/>
        <v/>
      </c>
      <c r="P109" s="215" t="str">
        <f t="shared" si="25"/>
        <v/>
      </c>
      <c r="Q109" s="215" t="str">
        <f t="shared" si="26"/>
        <v/>
      </c>
      <c r="R109" s="215" t="str">
        <f t="shared" si="27"/>
        <v/>
      </c>
      <c r="S109" s="215" t="str">
        <f t="shared" si="28"/>
        <v/>
      </c>
      <c r="T109" s="215">
        <f t="shared" si="29"/>
        <v>0</v>
      </c>
      <c r="U109" s="215">
        <f t="shared" si="21"/>
        <v>0</v>
      </c>
      <c r="V109" s="216">
        <f t="shared" si="30"/>
        <v>0</v>
      </c>
      <c r="Z109" s="154"/>
      <c r="AA109" s="155"/>
      <c r="AB109" s="170"/>
      <c r="AC109" s="111"/>
    </row>
    <row r="110" spans="2:29">
      <c r="B110" s="197"/>
      <c r="C110" s="179" t="str">
        <f>IFERROR(INDEX('Reference Table 1'!$C$2:$C$591,MATCH(B110,'Reference Table 1'!$A$2:$A$591,0)),"")</f>
        <v/>
      </c>
      <c r="D110" s="179" t="str">
        <f>IFERROR(INDEX('Reference Table 1'!$D$3:$D$591,MATCH(B110,'Reference Table 1'!$A$3:$A$591,0)),"")</f>
        <v/>
      </c>
      <c r="E110" s="180" t="str">
        <f>IFERROR(INDEX('Reference Table 1'!$G$2:$G$591,MATCH(B110,'Reference Table 1'!$A$2:$A$591,0)), "")</f>
        <v/>
      </c>
      <c r="F110" s="205"/>
      <c r="G110" s="205"/>
      <c r="H110" s="7"/>
      <c r="I110" s="7"/>
      <c r="J110" s="7"/>
      <c r="K110" s="7"/>
      <c r="L110" s="7"/>
      <c r="M110" s="7"/>
      <c r="N110" s="215" t="str">
        <f t="shared" si="23"/>
        <v/>
      </c>
      <c r="O110" s="215" t="str">
        <f t="shared" si="24"/>
        <v/>
      </c>
      <c r="P110" s="215" t="str">
        <f t="shared" si="25"/>
        <v/>
      </c>
      <c r="Q110" s="215" t="str">
        <f t="shared" si="26"/>
        <v/>
      </c>
      <c r="R110" s="215" t="str">
        <f t="shared" si="27"/>
        <v/>
      </c>
      <c r="S110" s="215" t="str">
        <f t="shared" si="28"/>
        <v/>
      </c>
      <c r="T110" s="215">
        <f t="shared" si="29"/>
        <v>0</v>
      </c>
      <c r="U110" s="215">
        <f t="shared" si="21"/>
        <v>0</v>
      </c>
      <c r="V110" s="216">
        <f t="shared" si="30"/>
        <v>0</v>
      </c>
      <c r="Z110" s="154"/>
      <c r="AA110" s="155"/>
      <c r="AB110" s="170"/>
      <c r="AC110" s="111"/>
    </row>
    <row r="111" spans="2:29">
      <c r="B111" s="197"/>
      <c r="C111" s="179" t="str">
        <f>IFERROR(INDEX('Reference Table 1'!$C$2:$C$591,MATCH(B111,'Reference Table 1'!$A$2:$A$591,0)),"")</f>
        <v/>
      </c>
      <c r="D111" s="179" t="str">
        <f>IFERROR(INDEX('Reference Table 1'!$D$3:$D$591,MATCH(B111,'Reference Table 1'!$A$3:$A$591,0)),"")</f>
        <v/>
      </c>
      <c r="E111" s="180" t="str">
        <f>IFERROR(INDEX('Reference Table 1'!$G$2:$G$591,MATCH(B111,'Reference Table 1'!$A$2:$A$591,0)), "")</f>
        <v/>
      </c>
      <c r="F111" s="205"/>
      <c r="G111" s="205"/>
      <c r="H111" s="7"/>
      <c r="I111" s="7"/>
      <c r="J111" s="7"/>
      <c r="K111" s="7"/>
      <c r="L111" s="7"/>
      <c r="M111" s="7"/>
      <c r="N111" s="215" t="str">
        <f t="shared" si="23"/>
        <v/>
      </c>
      <c r="O111" s="215" t="str">
        <f t="shared" si="24"/>
        <v/>
      </c>
      <c r="P111" s="215" t="str">
        <f t="shared" si="25"/>
        <v/>
      </c>
      <c r="Q111" s="215" t="str">
        <f t="shared" si="26"/>
        <v/>
      </c>
      <c r="R111" s="215" t="str">
        <f t="shared" si="27"/>
        <v/>
      </c>
      <c r="S111" s="215" t="str">
        <f t="shared" si="28"/>
        <v/>
      </c>
      <c r="T111" s="215">
        <f t="shared" si="29"/>
        <v>0</v>
      </c>
      <c r="U111" s="215">
        <f t="shared" si="21"/>
        <v>0</v>
      </c>
      <c r="V111" s="216">
        <f t="shared" si="30"/>
        <v>0</v>
      </c>
      <c r="Z111" s="154"/>
      <c r="AA111" s="155"/>
      <c r="AB111" s="170"/>
      <c r="AC111" s="111"/>
    </row>
    <row r="112" spans="2:29">
      <c r="B112" s="197"/>
      <c r="C112" s="179" t="str">
        <f>IFERROR(INDEX('Reference Table 1'!$C$2:$C$591,MATCH(B112,'Reference Table 1'!$A$2:$A$591,0)),"")</f>
        <v/>
      </c>
      <c r="D112" s="179" t="str">
        <f>IFERROR(INDEX('Reference Table 1'!$D$3:$D$591,MATCH(B112,'Reference Table 1'!$A$3:$A$591,0)),"")</f>
        <v/>
      </c>
      <c r="E112" s="180" t="str">
        <f>IFERROR(INDEX('Reference Table 1'!$G$2:$G$591,MATCH(B112,'Reference Table 1'!$A$2:$A$591,0)), "")</f>
        <v/>
      </c>
      <c r="F112" s="205"/>
      <c r="G112" s="205"/>
      <c r="H112" s="7"/>
      <c r="I112" s="7"/>
      <c r="J112" s="7"/>
      <c r="K112" s="7"/>
      <c r="L112" s="7"/>
      <c r="M112" s="7"/>
      <c r="N112" s="215" t="str">
        <f t="shared" ref="N112:N175" si="31">IFERROR(H112*$E112,"")</f>
        <v/>
      </c>
      <c r="O112" s="215" t="str">
        <f t="shared" ref="O112:O175" si="32">IFERROR(I112*$E112,"")</f>
        <v/>
      </c>
      <c r="P112" s="215" t="str">
        <f t="shared" ref="P112:P175" si="33">IFERROR(J112*$E112,"")</f>
        <v/>
      </c>
      <c r="Q112" s="215" t="str">
        <f t="shared" ref="Q112:Q175" si="34">IFERROR(K112*$E112,"")</f>
        <v/>
      </c>
      <c r="R112" s="215" t="str">
        <f t="shared" ref="R112:R175" si="35">IFERROR(L112*$E112,"")</f>
        <v/>
      </c>
      <c r="S112" s="215" t="str">
        <f t="shared" ref="S112:S175" si="36">IFERROR(M112*$E112,"")</f>
        <v/>
      </c>
      <c r="T112" s="215">
        <f t="shared" ref="T112:T175" si="37">SUM(N112:S112)</f>
        <v>0</v>
      </c>
      <c r="U112" s="215">
        <f t="shared" ref="U112:U175" si="38">T112*0.04</f>
        <v>0</v>
      </c>
      <c r="V112" s="216">
        <f t="shared" ref="V112:V175" si="39">IFERROR(SUM(T112:U112),"")</f>
        <v>0</v>
      </c>
      <c r="Z112" s="154"/>
      <c r="AA112" s="155"/>
    </row>
    <row r="113" spans="2:27">
      <c r="B113" s="197"/>
      <c r="C113" s="179" t="str">
        <f>IFERROR(INDEX('Reference Table 1'!$C$2:$C$591,MATCH(B113,'Reference Table 1'!$A$2:$A$591,0)),"")</f>
        <v/>
      </c>
      <c r="D113" s="179" t="str">
        <f>IFERROR(INDEX('Reference Table 1'!$D$3:$D$591,MATCH(B113,'Reference Table 1'!$A$3:$A$591,0)),"")</f>
        <v/>
      </c>
      <c r="E113" s="180" t="str">
        <f>IFERROR(INDEX('Reference Table 1'!$G$2:$G$591,MATCH(B113,'Reference Table 1'!$A$2:$A$591,0)), "")</f>
        <v/>
      </c>
      <c r="F113" s="205"/>
      <c r="G113" s="205"/>
      <c r="H113" s="7"/>
      <c r="I113" s="7"/>
      <c r="J113" s="7"/>
      <c r="K113" s="7"/>
      <c r="L113" s="7"/>
      <c r="M113" s="7"/>
      <c r="N113" s="215" t="str">
        <f t="shared" si="31"/>
        <v/>
      </c>
      <c r="O113" s="215" t="str">
        <f t="shared" si="32"/>
        <v/>
      </c>
      <c r="P113" s="215" t="str">
        <f t="shared" si="33"/>
        <v/>
      </c>
      <c r="Q113" s="215" t="str">
        <f t="shared" si="34"/>
        <v/>
      </c>
      <c r="R113" s="215" t="str">
        <f t="shared" si="35"/>
        <v/>
      </c>
      <c r="S113" s="215" t="str">
        <f t="shared" si="36"/>
        <v/>
      </c>
      <c r="T113" s="215">
        <f t="shared" si="37"/>
        <v>0</v>
      </c>
      <c r="U113" s="215">
        <f t="shared" si="38"/>
        <v>0</v>
      </c>
      <c r="V113" s="216">
        <f t="shared" si="39"/>
        <v>0</v>
      </c>
      <c r="Z113" s="154"/>
      <c r="AA113" s="155"/>
    </row>
    <row r="114" spans="2:27">
      <c r="B114" s="197"/>
      <c r="C114" s="179" t="str">
        <f>IFERROR(INDEX('Reference Table 1'!$C$2:$C$591,MATCH(B114,'Reference Table 1'!$A$2:$A$591,0)),"")</f>
        <v/>
      </c>
      <c r="D114" s="179" t="str">
        <f>IFERROR(INDEX('Reference Table 1'!$D$3:$D$591,MATCH(B114,'Reference Table 1'!$A$3:$A$591,0)),"")</f>
        <v/>
      </c>
      <c r="E114" s="180" t="str">
        <f>IFERROR(INDEX('Reference Table 1'!$G$2:$G$591,MATCH(B114,'Reference Table 1'!$A$2:$A$591,0)), "")</f>
        <v/>
      </c>
      <c r="F114" s="205"/>
      <c r="G114" s="205"/>
      <c r="H114" s="7"/>
      <c r="I114" s="7"/>
      <c r="J114" s="7"/>
      <c r="K114" s="7"/>
      <c r="L114" s="7"/>
      <c r="M114" s="7"/>
      <c r="N114" s="215" t="str">
        <f t="shared" si="31"/>
        <v/>
      </c>
      <c r="O114" s="215" t="str">
        <f t="shared" si="32"/>
        <v/>
      </c>
      <c r="P114" s="215" t="str">
        <f t="shared" si="33"/>
        <v/>
      </c>
      <c r="Q114" s="215" t="str">
        <f t="shared" si="34"/>
        <v/>
      </c>
      <c r="R114" s="215" t="str">
        <f t="shared" si="35"/>
        <v/>
      </c>
      <c r="S114" s="215" t="str">
        <f t="shared" si="36"/>
        <v/>
      </c>
      <c r="T114" s="215">
        <f t="shared" si="37"/>
        <v>0</v>
      </c>
      <c r="U114" s="215">
        <f t="shared" si="38"/>
        <v>0</v>
      </c>
      <c r="V114" s="216">
        <f t="shared" si="39"/>
        <v>0</v>
      </c>
      <c r="Z114" s="154"/>
      <c r="AA114" s="155"/>
    </row>
    <row r="115" spans="2:27">
      <c r="B115" s="197"/>
      <c r="C115" s="179" t="str">
        <f>IFERROR(INDEX('Reference Table 1'!$C$2:$C$591,MATCH(B115,'Reference Table 1'!$A$2:$A$591,0)),"")</f>
        <v/>
      </c>
      <c r="D115" s="179" t="str">
        <f>IFERROR(INDEX('Reference Table 1'!$D$3:$D$591,MATCH(B115,'Reference Table 1'!$A$3:$A$591,0)),"")</f>
        <v/>
      </c>
      <c r="E115" s="180" t="str">
        <f>IFERROR(INDEX('Reference Table 1'!$G$2:$G$591,MATCH(B115,'Reference Table 1'!$A$2:$A$591,0)), "")</f>
        <v/>
      </c>
      <c r="F115" s="205"/>
      <c r="G115" s="205"/>
      <c r="H115" s="7"/>
      <c r="I115" s="7"/>
      <c r="J115" s="7"/>
      <c r="K115" s="7"/>
      <c r="L115" s="7"/>
      <c r="M115" s="7"/>
      <c r="N115" s="215" t="str">
        <f t="shared" si="31"/>
        <v/>
      </c>
      <c r="O115" s="215" t="str">
        <f t="shared" si="32"/>
        <v/>
      </c>
      <c r="P115" s="215" t="str">
        <f t="shared" si="33"/>
        <v/>
      </c>
      <c r="Q115" s="215" t="str">
        <f t="shared" si="34"/>
        <v/>
      </c>
      <c r="R115" s="215" t="str">
        <f t="shared" si="35"/>
        <v/>
      </c>
      <c r="S115" s="215" t="str">
        <f t="shared" si="36"/>
        <v/>
      </c>
      <c r="T115" s="215">
        <f t="shared" si="37"/>
        <v>0</v>
      </c>
      <c r="U115" s="215">
        <f t="shared" si="38"/>
        <v>0</v>
      </c>
      <c r="V115" s="216">
        <f t="shared" si="39"/>
        <v>0</v>
      </c>
      <c r="Z115" s="154"/>
      <c r="AA115" s="155"/>
    </row>
    <row r="116" spans="2:27">
      <c r="B116" s="197"/>
      <c r="C116" s="179" t="str">
        <f>IFERROR(INDEX('Reference Table 1'!$C$2:$C$591,MATCH(B116,'Reference Table 1'!$A$2:$A$591,0)),"")</f>
        <v/>
      </c>
      <c r="D116" s="179" t="str">
        <f>IFERROR(INDEX('Reference Table 1'!$D$3:$D$591,MATCH(B116,'Reference Table 1'!$A$3:$A$591,0)),"")</f>
        <v/>
      </c>
      <c r="E116" s="180" t="str">
        <f>IFERROR(INDEX('Reference Table 1'!$G$2:$G$591,MATCH(B116,'Reference Table 1'!$A$2:$A$591,0)), "")</f>
        <v/>
      </c>
      <c r="F116" s="205"/>
      <c r="G116" s="205"/>
      <c r="H116" s="7"/>
      <c r="I116" s="7"/>
      <c r="J116" s="7"/>
      <c r="K116" s="7"/>
      <c r="L116" s="7"/>
      <c r="M116" s="7"/>
      <c r="N116" s="215" t="str">
        <f t="shared" si="31"/>
        <v/>
      </c>
      <c r="O116" s="215" t="str">
        <f t="shared" si="32"/>
        <v/>
      </c>
      <c r="P116" s="215" t="str">
        <f t="shared" si="33"/>
        <v/>
      </c>
      <c r="Q116" s="215" t="str">
        <f t="shared" si="34"/>
        <v/>
      </c>
      <c r="R116" s="215" t="str">
        <f t="shared" si="35"/>
        <v/>
      </c>
      <c r="S116" s="215" t="str">
        <f t="shared" si="36"/>
        <v/>
      </c>
      <c r="T116" s="215">
        <f t="shared" si="37"/>
        <v>0</v>
      </c>
      <c r="U116" s="215">
        <f t="shared" si="38"/>
        <v>0</v>
      </c>
      <c r="V116" s="216">
        <f t="shared" si="39"/>
        <v>0</v>
      </c>
      <c r="Z116" s="154"/>
      <c r="AA116" s="155"/>
    </row>
    <row r="117" spans="2:27">
      <c r="B117" s="197"/>
      <c r="C117" s="179" t="str">
        <f>IFERROR(INDEX('Reference Table 1'!$C$2:$C$591,MATCH(B117,'Reference Table 1'!$A$2:$A$591,0)),"")</f>
        <v/>
      </c>
      <c r="D117" s="179" t="str">
        <f>IFERROR(INDEX('Reference Table 1'!$D$3:$D$591,MATCH(B117,'Reference Table 1'!$A$3:$A$591,0)),"")</f>
        <v/>
      </c>
      <c r="E117" s="180" t="str">
        <f>IFERROR(INDEX('Reference Table 1'!$G$2:$G$591,MATCH(B117,'Reference Table 1'!$A$2:$A$591,0)), "")</f>
        <v/>
      </c>
      <c r="F117" s="205"/>
      <c r="G117" s="205"/>
      <c r="H117" s="7"/>
      <c r="I117" s="7"/>
      <c r="J117" s="7"/>
      <c r="K117" s="7"/>
      <c r="L117" s="7"/>
      <c r="M117" s="7"/>
      <c r="N117" s="215" t="str">
        <f t="shared" si="31"/>
        <v/>
      </c>
      <c r="O117" s="215" t="str">
        <f t="shared" si="32"/>
        <v/>
      </c>
      <c r="P117" s="215" t="str">
        <f t="shared" si="33"/>
        <v/>
      </c>
      <c r="Q117" s="215" t="str">
        <f t="shared" si="34"/>
        <v/>
      </c>
      <c r="R117" s="215" t="str">
        <f t="shared" si="35"/>
        <v/>
      </c>
      <c r="S117" s="215" t="str">
        <f t="shared" si="36"/>
        <v/>
      </c>
      <c r="T117" s="215">
        <f t="shared" si="37"/>
        <v>0</v>
      </c>
      <c r="U117" s="215">
        <f t="shared" si="38"/>
        <v>0</v>
      </c>
      <c r="V117" s="216">
        <f t="shared" si="39"/>
        <v>0</v>
      </c>
      <c r="Z117" s="154"/>
      <c r="AA117" s="155"/>
    </row>
    <row r="118" spans="2:27">
      <c r="B118" s="197"/>
      <c r="C118" s="179" t="str">
        <f>IFERROR(INDEX('Reference Table 1'!$C$2:$C$591,MATCH(B118,'Reference Table 1'!$A$2:$A$591,0)),"")</f>
        <v/>
      </c>
      <c r="D118" s="179" t="str">
        <f>IFERROR(INDEX('Reference Table 1'!$D$3:$D$591,MATCH(B118,'Reference Table 1'!$A$3:$A$591,0)),"")</f>
        <v/>
      </c>
      <c r="E118" s="180" t="str">
        <f>IFERROR(INDEX('Reference Table 1'!$G$2:$G$591,MATCH(B118,'Reference Table 1'!$A$2:$A$591,0)), "")</f>
        <v/>
      </c>
      <c r="F118" s="205"/>
      <c r="G118" s="205"/>
      <c r="H118" s="7"/>
      <c r="I118" s="7"/>
      <c r="J118" s="7"/>
      <c r="K118" s="7"/>
      <c r="L118" s="7"/>
      <c r="M118" s="7"/>
      <c r="N118" s="215" t="str">
        <f t="shared" si="31"/>
        <v/>
      </c>
      <c r="O118" s="215" t="str">
        <f t="shared" si="32"/>
        <v/>
      </c>
      <c r="P118" s="215" t="str">
        <f t="shared" si="33"/>
        <v/>
      </c>
      <c r="Q118" s="215" t="str">
        <f t="shared" si="34"/>
        <v/>
      </c>
      <c r="R118" s="215" t="str">
        <f t="shared" si="35"/>
        <v/>
      </c>
      <c r="S118" s="215" t="str">
        <f t="shared" si="36"/>
        <v/>
      </c>
      <c r="T118" s="215">
        <f t="shared" si="37"/>
        <v>0</v>
      </c>
      <c r="U118" s="215">
        <f t="shared" si="38"/>
        <v>0</v>
      </c>
      <c r="V118" s="216">
        <f t="shared" si="39"/>
        <v>0</v>
      </c>
      <c r="Z118" s="154"/>
      <c r="AA118" s="155"/>
    </row>
    <row r="119" spans="2:27">
      <c r="B119" s="197"/>
      <c r="C119" s="179" t="str">
        <f>IFERROR(INDEX('Reference Table 1'!$C$2:$C$591,MATCH(B119,'Reference Table 1'!$A$2:$A$591,0)),"")</f>
        <v/>
      </c>
      <c r="D119" s="179" t="str">
        <f>IFERROR(INDEX('Reference Table 1'!$D$3:$D$591,MATCH(B119,'Reference Table 1'!$A$3:$A$591,0)),"")</f>
        <v/>
      </c>
      <c r="E119" s="180" t="str">
        <f>IFERROR(INDEX('Reference Table 1'!$G$2:$G$591,MATCH(B119,'Reference Table 1'!$A$2:$A$591,0)), "")</f>
        <v/>
      </c>
      <c r="F119" s="205"/>
      <c r="G119" s="205"/>
      <c r="H119" s="7"/>
      <c r="I119" s="7"/>
      <c r="J119" s="7"/>
      <c r="K119" s="7"/>
      <c r="L119" s="7"/>
      <c r="M119" s="7"/>
      <c r="N119" s="215" t="str">
        <f t="shared" si="31"/>
        <v/>
      </c>
      <c r="O119" s="215" t="str">
        <f t="shared" si="32"/>
        <v/>
      </c>
      <c r="P119" s="215" t="str">
        <f t="shared" si="33"/>
        <v/>
      </c>
      <c r="Q119" s="215" t="str">
        <f t="shared" si="34"/>
        <v/>
      </c>
      <c r="R119" s="215" t="str">
        <f t="shared" si="35"/>
        <v/>
      </c>
      <c r="S119" s="215" t="str">
        <f t="shared" si="36"/>
        <v/>
      </c>
      <c r="T119" s="215">
        <f t="shared" si="37"/>
        <v>0</v>
      </c>
      <c r="U119" s="215">
        <f t="shared" si="38"/>
        <v>0</v>
      </c>
      <c r="V119" s="216">
        <f t="shared" si="39"/>
        <v>0</v>
      </c>
      <c r="Z119" s="154"/>
      <c r="AA119" s="155"/>
    </row>
    <row r="120" spans="2:27">
      <c r="B120" s="197"/>
      <c r="C120" s="179" t="str">
        <f>IFERROR(INDEX('Reference Table 1'!$C$2:$C$591,MATCH(B120,'Reference Table 1'!$A$2:$A$591,0)),"")</f>
        <v/>
      </c>
      <c r="D120" s="179" t="str">
        <f>IFERROR(INDEX('Reference Table 1'!$D$3:$D$591,MATCH(B120,'Reference Table 1'!$A$3:$A$591,0)),"")</f>
        <v/>
      </c>
      <c r="E120" s="180" t="str">
        <f>IFERROR(INDEX('Reference Table 1'!$G$2:$G$591,MATCH(B120,'Reference Table 1'!$A$2:$A$591,0)), "")</f>
        <v/>
      </c>
      <c r="F120" s="205"/>
      <c r="G120" s="205"/>
      <c r="H120" s="7"/>
      <c r="I120" s="7"/>
      <c r="J120" s="7"/>
      <c r="K120" s="7"/>
      <c r="L120" s="7"/>
      <c r="M120" s="7"/>
      <c r="N120" s="215" t="str">
        <f t="shared" si="31"/>
        <v/>
      </c>
      <c r="O120" s="215" t="str">
        <f t="shared" si="32"/>
        <v/>
      </c>
      <c r="P120" s="215" t="str">
        <f t="shared" si="33"/>
        <v/>
      </c>
      <c r="Q120" s="215" t="str">
        <f t="shared" si="34"/>
        <v/>
      </c>
      <c r="R120" s="215" t="str">
        <f t="shared" si="35"/>
        <v/>
      </c>
      <c r="S120" s="215" t="str">
        <f t="shared" si="36"/>
        <v/>
      </c>
      <c r="T120" s="215">
        <f t="shared" si="37"/>
        <v>0</v>
      </c>
      <c r="U120" s="215">
        <f t="shared" si="38"/>
        <v>0</v>
      </c>
      <c r="V120" s="216">
        <f t="shared" si="39"/>
        <v>0</v>
      </c>
      <c r="Z120" s="154"/>
      <c r="AA120" s="155"/>
    </row>
    <row r="121" spans="2:27">
      <c r="B121" s="197"/>
      <c r="C121" s="179" t="str">
        <f>IFERROR(INDEX('Reference Table 1'!$C$2:$C$591,MATCH(B121,'Reference Table 1'!$A$2:$A$591,0)),"")</f>
        <v/>
      </c>
      <c r="D121" s="179" t="str">
        <f>IFERROR(INDEX('Reference Table 1'!$D$3:$D$591,MATCH(B121,'Reference Table 1'!$A$3:$A$591,0)),"")</f>
        <v/>
      </c>
      <c r="E121" s="180" t="str">
        <f>IFERROR(INDEX('Reference Table 1'!$G$2:$G$591,MATCH(B121,'Reference Table 1'!$A$2:$A$591,0)), "")</f>
        <v/>
      </c>
      <c r="F121" s="205"/>
      <c r="G121" s="205"/>
      <c r="H121" s="7"/>
      <c r="I121" s="7"/>
      <c r="J121" s="7"/>
      <c r="K121" s="7"/>
      <c r="L121" s="7"/>
      <c r="M121" s="7"/>
      <c r="N121" s="215" t="str">
        <f t="shared" si="31"/>
        <v/>
      </c>
      <c r="O121" s="215" t="str">
        <f t="shared" si="32"/>
        <v/>
      </c>
      <c r="P121" s="215" t="str">
        <f t="shared" si="33"/>
        <v/>
      </c>
      <c r="Q121" s="215" t="str">
        <f t="shared" si="34"/>
        <v/>
      </c>
      <c r="R121" s="215" t="str">
        <f t="shared" si="35"/>
        <v/>
      </c>
      <c r="S121" s="215" t="str">
        <f t="shared" si="36"/>
        <v/>
      </c>
      <c r="T121" s="215">
        <f t="shared" si="37"/>
        <v>0</v>
      </c>
      <c r="U121" s="215">
        <f t="shared" si="38"/>
        <v>0</v>
      </c>
      <c r="V121" s="216">
        <f t="shared" si="39"/>
        <v>0</v>
      </c>
      <c r="Z121" s="154"/>
      <c r="AA121" s="155"/>
    </row>
    <row r="122" spans="2:27">
      <c r="B122" s="197"/>
      <c r="C122" s="179" t="str">
        <f>IFERROR(INDEX('Reference Table 1'!$C$2:$C$591,MATCH(B122,'Reference Table 1'!$A$2:$A$591,0)),"")</f>
        <v/>
      </c>
      <c r="D122" s="179" t="str">
        <f>IFERROR(INDEX('Reference Table 1'!$D$3:$D$591,MATCH(B122,'Reference Table 1'!$A$3:$A$591,0)),"")</f>
        <v/>
      </c>
      <c r="E122" s="180" t="str">
        <f>IFERROR(INDEX('Reference Table 1'!$G$2:$G$591,MATCH(B122,'Reference Table 1'!$A$2:$A$591,0)), "")</f>
        <v/>
      </c>
      <c r="F122" s="205"/>
      <c r="G122" s="205"/>
      <c r="H122" s="7"/>
      <c r="I122" s="7"/>
      <c r="J122" s="7"/>
      <c r="K122" s="7"/>
      <c r="L122" s="7"/>
      <c r="M122" s="7"/>
      <c r="N122" s="215" t="str">
        <f t="shared" si="31"/>
        <v/>
      </c>
      <c r="O122" s="215" t="str">
        <f t="shared" si="32"/>
        <v/>
      </c>
      <c r="P122" s="215" t="str">
        <f t="shared" si="33"/>
        <v/>
      </c>
      <c r="Q122" s="215" t="str">
        <f t="shared" si="34"/>
        <v/>
      </c>
      <c r="R122" s="215" t="str">
        <f t="shared" si="35"/>
        <v/>
      </c>
      <c r="S122" s="215" t="str">
        <f t="shared" si="36"/>
        <v/>
      </c>
      <c r="T122" s="215">
        <f t="shared" si="37"/>
        <v>0</v>
      </c>
      <c r="U122" s="215">
        <f t="shared" si="38"/>
        <v>0</v>
      </c>
      <c r="V122" s="216">
        <f t="shared" si="39"/>
        <v>0</v>
      </c>
      <c r="Z122" s="154"/>
      <c r="AA122" s="155"/>
    </row>
    <row r="123" spans="2:27">
      <c r="B123" s="197"/>
      <c r="C123" s="179" t="str">
        <f>IFERROR(INDEX('Reference Table 1'!$C$2:$C$591,MATCH(B123,'Reference Table 1'!$A$2:$A$591,0)),"")</f>
        <v/>
      </c>
      <c r="D123" s="179" t="str">
        <f>IFERROR(INDEX('Reference Table 1'!$D$3:$D$591,MATCH(B123,'Reference Table 1'!$A$3:$A$591,0)),"")</f>
        <v/>
      </c>
      <c r="E123" s="180" t="str">
        <f>IFERROR(INDEX('Reference Table 1'!$G$2:$G$591,MATCH(B123,'Reference Table 1'!$A$2:$A$591,0)), "")</f>
        <v/>
      </c>
      <c r="F123" s="205"/>
      <c r="G123" s="205"/>
      <c r="H123" s="7"/>
      <c r="I123" s="7"/>
      <c r="J123" s="7"/>
      <c r="K123" s="7"/>
      <c r="L123" s="7"/>
      <c r="M123" s="7"/>
      <c r="N123" s="215" t="str">
        <f t="shared" si="31"/>
        <v/>
      </c>
      <c r="O123" s="215" t="str">
        <f t="shared" si="32"/>
        <v/>
      </c>
      <c r="P123" s="215" t="str">
        <f t="shared" si="33"/>
        <v/>
      </c>
      <c r="Q123" s="215" t="str">
        <f t="shared" si="34"/>
        <v/>
      </c>
      <c r="R123" s="215" t="str">
        <f t="shared" si="35"/>
        <v/>
      </c>
      <c r="S123" s="215" t="str">
        <f t="shared" si="36"/>
        <v/>
      </c>
      <c r="T123" s="215">
        <f t="shared" si="37"/>
        <v>0</v>
      </c>
      <c r="U123" s="215">
        <f t="shared" si="38"/>
        <v>0</v>
      </c>
      <c r="V123" s="216">
        <f t="shared" si="39"/>
        <v>0</v>
      </c>
      <c r="Z123" s="154"/>
      <c r="AA123" s="155"/>
    </row>
    <row r="124" spans="2:27">
      <c r="B124" s="197"/>
      <c r="C124" s="179" t="str">
        <f>IFERROR(INDEX('Reference Table 1'!$C$2:$C$591,MATCH(B124,'Reference Table 1'!$A$2:$A$591,0)),"")</f>
        <v/>
      </c>
      <c r="D124" s="179" t="str">
        <f>IFERROR(INDEX('Reference Table 1'!$D$3:$D$591,MATCH(B124,'Reference Table 1'!$A$3:$A$591,0)),"")</f>
        <v/>
      </c>
      <c r="E124" s="180" t="str">
        <f>IFERROR(INDEX('Reference Table 1'!$G$2:$G$591,MATCH(B124,'Reference Table 1'!$A$2:$A$591,0)), "")</f>
        <v/>
      </c>
      <c r="F124" s="205"/>
      <c r="G124" s="205"/>
      <c r="H124" s="7"/>
      <c r="I124" s="7"/>
      <c r="J124" s="7"/>
      <c r="K124" s="7"/>
      <c r="L124" s="7"/>
      <c r="M124" s="7"/>
      <c r="N124" s="215" t="str">
        <f t="shared" si="31"/>
        <v/>
      </c>
      <c r="O124" s="215" t="str">
        <f t="shared" si="32"/>
        <v/>
      </c>
      <c r="P124" s="215" t="str">
        <f t="shared" si="33"/>
        <v/>
      </c>
      <c r="Q124" s="215" t="str">
        <f t="shared" si="34"/>
        <v/>
      </c>
      <c r="R124" s="215" t="str">
        <f t="shared" si="35"/>
        <v/>
      </c>
      <c r="S124" s="215" t="str">
        <f t="shared" si="36"/>
        <v/>
      </c>
      <c r="T124" s="215">
        <f t="shared" si="37"/>
        <v>0</v>
      </c>
      <c r="U124" s="215">
        <f t="shared" si="38"/>
        <v>0</v>
      </c>
      <c r="V124" s="216">
        <f t="shared" si="39"/>
        <v>0</v>
      </c>
      <c r="Z124" s="154"/>
      <c r="AA124" s="155"/>
    </row>
    <row r="125" spans="2:27">
      <c r="B125" s="197"/>
      <c r="C125" s="179" t="str">
        <f>IFERROR(INDEX('Reference Table 1'!$C$2:$C$591,MATCH(B125,'Reference Table 1'!$A$2:$A$591,0)),"")</f>
        <v/>
      </c>
      <c r="D125" s="179" t="str">
        <f>IFERROR(INDEX('Reference Table 1'!$D$3:$D$591,MATCH(B125,'Reference Table 1'!$A$3:$A$591,0)),"")</f>
        <v/>
      </c>
      <c r="E125" s="180" t="str">
        <f>IFERROR(INDEX('Reference Table 1'!$G$2:$G$591,MATCH(B125,'Reference Table 1'!$A$2:$A$591,0)), "")</f>
        <v/>
      </c>
      <c r="F125" s="205"/>
      <c r="G125" s="205"/>
      <c r="H125" s="7"/>
      <c r="I125" s="7"/>
      <c r="J125" s="7"/>
      <c r="K125" s="7"/>
      <c r="L125" s="7"/>
      <c r="M125" s="7"/>
      <c r="N125" s="215" t="str">
        <f t="shared" si="31"/>
        <v/>
      </c>
      <c r="O125" s="215" t="str">
        <f t="shared" si="32"/>
        <v/>
      </c>
      <c r="P125" s="215" t="str">
        <f t="shared" si="33"/>
        <v/>
      </c>
      <c r="Q125" s="215" t="str">
        <f t="shared" si="34"/>
        <v/>
      </c>
      <c r="R125" s="215" t="str">
        <f t="shared" si="35"/>
        <v/>
      </c>
      <c r="S125" s="215" t="str">
        <f t="shared" si="36"/>
        <v/>
      </c>
      <c r="T125" s="215">
        <f t="shared" si="37"/>
        <v>0</v>
      </c>
      <c r="U125" s="215">
        <f t="shared" si="38"/>
        <v>0</v>
      </c>
      <c r="V125" s="216">
        <f t="shared" si="39"/>
        <v>0</v>
      </c>
      <c r="Z125" s="154"/>
      <c r="AA125" s="155"/>
    </row>
    <row r="126" spans="2:27">
      <c r="B126" s="197"/>
      <c r="C126" s="179" t="str">
        <f>IFERROR(INDEX('Reference Table 1'!$C$2:$C$591,MATCH(B126,'Reference Table 1'!$A$2:$A$591,0)),"")</f>
        <v/>
      </c>
      <c r="D126" s="179" t="str">
        <f>IFERROR(INDEX('Reference Table 1'!$D$3:$D$591,MATCH(B126,'Reference Table 1'!$A$3:$A$591,0)),"")</f>
        <v/>
      </c>
      <c r="E126" s="180" t="str">
        <f>IFERROR(INDEX('Reference Table 1'!$G$2:$G$591,MATCH(B126,'Reference Table 1'!$A$2:$A$591,0)), "")</f>
        <v/>
      </c>
      <c r="F126" s="205"/>
      <c r="G126" s="205"/>
      <c r="H126" s="7"/>
      <c r="I126" s="7"/>
      <c r="J126" s="7"/>
      <c r="K126" s="7"/>
      <c r="L126" s="7"/>
      <c r="M126" s="7"/>
      <c r="N126" s="215" t="str">
        <f t="shared" si="31"/>
        <v/>
      </c>
      <c r="O126" s="215" t="str">
        <f t="shared" si="32"/>
        <v/>
      </c>
      <c r="P126" s="215" t="str">
        <f t="shared" si="33"/>
        <v/>
      </c>
      <c r="Q126" s="215" t="str">
        <f t="shared" si="34"/>
        <v/>
      </c>
      <c r="R126" s="215" t="str">
        <f t="shared" si="35"/>
        <v/>
      </c>
      <c r="S126" s="215" t="str">
        <f t="shared" si="36"/>
        <v/>
      </c>
      <c r="T126" s="215">
        <f t="shared" si="37"/>
        <v>0</v>
      </c>
      <c r="U126" s="215">
        <f t="shared" si="38"/>
        <v>0</v>
      </c>
      <c r="V126" s="216">
        <f t="shared" si="39"/>
        <v>0</v>
      </c>
      <c r="Z126" s="154"/>
      <c r="AA126" s="155"/>
    </row>
    <row r="127" spans="2:27">
      <c r="B127" s="197"/>
      <c r="C127" s="179" t="str">
        <f>IFERROR(INDEX('Reference Table 1'!$C$2:$C$591,MATCH(B127,'Reference Table 1'!$A$2:$A$591,0)),"")</f>
        <v/>
      </c>
      <c r="D127" s="179" t="str">
        <f>IFERROR(INDEX('Reference Table 1'!$D$3:$D$591,MATCH(B127,'Reference Table 1'!$A$3:$A$591,0)),"")</f>
        <v/>
      </c>
      <c r="E127" s="180" t="str">
        <f>IFERROR(INDEX('Reference Table 1'!$G$2:$G$591,MATCH(B127,'Reference Table 1'!$A$2:$A$591,0)), "")</f>
        <v/>
      </c>
      <c r="F127" s="205"/>
      <c r="G127" s="205"/>
      <c r="H127" s="7"/>
      <c r="I127" s="7"/>
      <c r="J127" s="7"/>
      <c r="K127" s="7"/>
      <c r="L127" s="7"/>
      <c r="M127" s="7"/>
      <c r="N127" s="215" t="str">
        <f t="shared" si="31"/>
        <v/>
      </c>
      <c r="O127" s="215" t="str">
        <f t="shared" si="32"/>
        <v/>
      </c>
      <c r="P127" s="215" t="str">
        <f t="shared" si="33"/>
        <v/>
      </c>
      <c r="Q127" s="215" t="str">
        <f t="shared" si="34"/>
        <v/>
      </c>
      <c r="R127" s="215" t="str">
        <f t="shared" si="35"/>
        <v/>
      </c>
      <c r="S127" s="215" t="str">
        <f t="shared" si="36"/>
        <v/>
      </c>
      <c r="T127" s="215">
        <f t="shared" si="37"/>
        <v>0</v>
      </c>
      <c r="U127" s="215">
        <f t="shared" si="38"/>
        <v>0</v>
      </c>
      <c r="V127" s="216">
        <f t="shared" si="39"/>
        <v>0</v>
      </c>
      <c r="Z127" s="154"/>
      <c r="AA127" s="155"/>
    </row>
    <row r="128" spans="2:27">
      <c r="B128" s="197"/>
      <c r="C128" s="179" t="str">
        <f>IFERROR(INDEX('Reference Table 1'!$C$2:$C$591,MATCH(B128,'Reference Table 1'!$A$2:$A$591,0)),"")</f>
        <v/>
      </c>
      <c r="D128" s="179" t="str">
        <f>IFERROR(INDEX('Reference Table 1'!$D$3:$D$591,MATCH(B128,'Reference Table 1'!$A$3:$A$591,0)),"")</f>
        <v/>
      </c>
      <c r="E128" s="180" t="str">
        <f>IFERROR(INDEX('Reference Table 1'!$G$2:$G$591,MATCH(B128,'Reference Table 1'!$A$2:$A$591,0)), "")</f>
        <v/>
      </c>
      <c r="F128" s="205"/>
      <c r="G128" s="205"/>
      <c r="H128" s="7"/>
      <c r="I128" s="7"/>
      <c r="J128" s="7"/>
      <c r="K128" s="7"/>
      <c r="L128" s="7"/>
      <c r="M128" s="7"/>
      <c r="N128" s="215" t="str">
        <f t="shared" si="31"/>
        <v/>
      </c>
      <c r="O128" s="215" t="str">
        <f t="shared" si="32"/>
        <v/>
      </c>
      <c r="P128" s="215" t="str">
        <f t="shared" si="33"/>
        <v/>
      </c>
      <c r="Q128" s="215" t="str">
        <f t="shared" si="34"/>
        <v/>
      </c>
      <c r="R128" s="215" t="str">
        <f t="shared" si="35"/>
        <v/>
      </c>
      <c r="S128" s="215" t="str">
        <f t="shared" si="36"/>
        <v/>
      </c>
      <c r="T128" s="215">
        <f t="shared" si="37"/>
        <v>0</v>
      </c>
      <c r="U128" s="215">
        <f t="shared" si="38"/>
        <v>0</v>
      </c>
      <c r="V128" s="216">
        <f t="shared" si="39"/>
        <v>0</v>
      </c>
      <c r="Z128" s="154"/>
      <c r="AA128" s="155"/>
    </row>
    <row r="129" spans="2:27">
      <c r="B129" s="197"/>
      <c r="C129" s="179" t="str">
        <f>IFERROR(INDEX('Reference Table 1'!$C$2:$C$591,MATCH(B129,'Reference Table 1'!$A$2:$A$591,0)),"")</f>
        <v/>
      </c>
      <c r="D129" s="179" t="str">
        <f>IFERROR(INDEX('Reference Table 1'!$D$3:$D$591,MATCH(B129,'Reference Table 1'!$A$3:$A$591,0)),"")</f>
        <v/>
      </c>
      <c r="E129" s="180" t="str">
        <f>IFERROR(INDEX('Reference Table 1'!$G$2:$G$591,MATCH(B129,'Reference Table 1'!$A$2:$A$591,0)), "")</f>
        <v/>
      </c>
      <c r="F129" s="205"/>
      <c r="G129" s="205"/>
      <c r="H129" s="7"/>
      <c r="I129" s="7"/>
      <c r="J129" s="7"/>
      <c r="K129" s="7"/>
      <c r="L129" s="7"/>
      <c r="M129" s="7"/>
      <c r="N129" s="215" t="str">
        <f t="shared" si="31"/>
        <v/>
      </c>
      <c r="O129" s="215" t="str">
        <f t="shared" si="32"/>
        <v/>
      </c>
      <c r="P129" s="215" t="str">
        <f t="shared" si="33"/>
        <v/>
      </c>
      <c r="Q129" s="215" t="str">
        <f t="shared" si="34"/>
        <v/>
      </c>
      <c r="R129" s="215" t="str">
        <f t="shared" si="35"/>
        <v/>
      </c>
      <c r="S129" s="215" t="str">
        <f t="shared" si="36"/>
        <v/>
      </c>
      <c r="T129" s="215">
        <f t="shared" si="37"/>
        <v>0</v>
      </c>
      <c r="U129" s="215">
        <f t="shared" si="38"/>
        <v>0</v>
      </c>
      <c r="V129" s="216">
        <f t="shared" si="39"/>
        <v>0</v>
      </c>
      <c r="Z129" s="154"/>
      <c r="AA129" s="155"/>
    </row>
    <row r="130" spans="2:27">
      <c r="B130" s="197"/>
      <c r="C130" s="179" t="str">
        <f>IFERROR(INDEX('Reference Table 1'!$C$2:$C$591,MATCH(B130,'Reference Table 1'!$A$2:$A$591,0)),"")</f>
        <v/>
      </c>
      <c r="D130" s="179" t="str">
        <f>IFERROR(INDEX('Reference Table 1'!$D$3:$D$591,MATCH(B130,'Reference Table 1'!$A$3:$A$591,0)),"")</f>
        <v/>
      </c>
      <c r="E130" s="180" t="str">
        <f>IFERROR(INDEX('Reference Table 1'!$G$2:$G$591,MATCH(B130,'Reference Table 1'!$A$2:$A$591,0)), "")</f>
        <v/>
      </c>
      <c r="F130" s="205"/>
      <c r="G130" s="205"/>
      <c r="H130" s="7"/>
      <c r="I130" s="7"/>
      <c r="J130" s="7"/>
      <c r="K130" s="7"/>
      <c r="L130" s="7"/>
      <c r="M130" s="7"/>
      <c r="N130" s="215" t="str">
        <f t="shared" si="31"/>
        <v/>
      </c>
      <c r="O130" s="215" t="str">
        <f t="shared" si="32"/>
        <v/>
      </c>
      <c r="P130" s="215" t="str">
        <f t="shared" si="33"/>
        <v/>
      </c>
      <c r="Q130" s="215" t="str">
        <f t="shared" si="34"/>
        <v/>
      </c>
      <c r="R130" s="215" t="str">
        <f t="shared" si="35"/>
        <v/>
      </c>
      <c r="S130" s="215" t="str">
        <f t="shared" si="36"/>
        <v/>
      </c>
      <c r="T130" s="215">
        <f t="shared" si="37"/>
        <v>0</v>
      </c>
      <c r="U130" s="215">
        <f t="shared" si="38"/>
        <v>0</v>
      </c>
      <c r="V130" s="216">
        <f t="shared" si="39"/>
        <v>0</v>
      </c>
      <c r="Z130" s="154"/>
      <c r="AA130" s="155"/>
    </row>
    <row r="131" spans="2:27">
      <c r="B131" s="197"/>
      <c r="C131" s="179" t="str">
        <f>IFERROR(INDEX('Reference Table 1'!$C$2:$C$591,MATCH(B131,'Reference Table 1'!$A$2:$A$591,0)),"")</f>
        <v/>
      </c>
      <c r="D131" s="179" t="str">
        <f>IFERROR(INDEX('Reference Table 1'!$D$3:$D$591,MATCH(B131,'Reference Table 1'!$A$3:$A$591,0)),"")</f>
        <v/>
      </c>
      <c r="E131" s="180" t="str">
        <f>IFERROR(INDEX('Reference Table 1'!$G$2:$G$591,MATCH(B131,'Reference Table 1'!$A$2:$A$591,0)), "")</f>
        <v/>
      </c>
      <c r="F131" s="205"/>
      <c r="G131" s="205"/>
      <c r="H131" s="7"/>
      <c r="I131" s="7"/>
      <c r="J131" s="7"/>
      <c r="K131" s="7"/>
      <c r="L131" s="7"/>
      <c r="M131" s="7"/>
      <c r="N131" s="215" t="str">
        <f t="shared" si="31"/>
        <v/>
      </c>
      <c r="O131" s="215" t="str">
        <f t="shared" si="32"/>
        <v/>
      </c>
      <c r="P131" s="215" t="str">
        <f t="shared" si="33"/>
        <v/>
      </c>
      <c r="Q131" s="215" t="str">
        <f t="shared" si="34"/>
        <v/>
      </c>
      <c r="R131" s="215" t="str">
        <f t="shared" si="35"/>
        <v/>
      </c>
      <c r="S131" s="215" t="str">
        <f t="shared" si="36"/>
        <v/>
      </c>
      <c r="T131" s="215">
        <f t="shared" si="37"/>
        <v>0</v>
      </c>
      <c r="U131" s="215">
        <f t="shared" si="38"/>
        <v>0</v>
      </c>
      <c r="V131" s="216">
        <f t="shared" si="39"/>
        <v>0</v>
      </c>
      <c r="Z131" s="154"/>
      <c r="AA131" s="155"/>
    </row>
    <row r="132" spans="2:27">
      <c r="B132" s="197"/>
      <c r="C132" s="179" t="str">
        <f>IFERROR(INDEX('Reference Table 1'!$C$2:$C$591,MATCH(B132,'Reference Table 1'!$A$2:$A$591,0)),"")</f>
        <v/>
      </c>
      <c r="D132" s="179" t="str">
        <f>IFERROR(INDEX('Reference Table 1'!$D$3:$D$591,MATCH(B132,'Reference Table 1'!$A$3:$A$591,0)),"")</f>
        <v/>
      </c>
      <c r="E132" s="180" t="str">
        <f>IFERROR(INDEX('Reference Table 1'!$G$2:$G$591,MATCH(B132,'Reference Table 1'!$A$2:$A$591,0)), "")</f>
        <v/>
      </c>
      <c r="F132" s="205"/>
      <c r="G132" s="205"/>
      <c r="H132" s="7"/>
      <c r="I132" s="7"/>
      <c r="J132" s="7"/>
      <c r="K132" s="7"/>
      <c r="L132" s="7"/>
      <c r="M132" s="7"/>
      <c r="N132" s="215" t="str">
        <f t="shared" si="31"/>
        <v/>
      </c>
      <c r="O132" s="215" t="str">
        <f t="shared" si="32"/>
        <v/>
      </c>
      <c r="P132" s="215" t="str">
        <f t="shared" si="33"/>
        <v/>
      </c>
      <c r="Q132" s="215" t="str">
        <f t="shared" si="34"/>
        <v/>
      </c>
      <c r="R132" s="215" t="str">
        <f t="shared" si="35"/>
        <v/>
      </c>
      <c r="S132" s="215" t="str">
        <f t="shared" si="36"/>
        <v/>
      </c>
      <c r="T132" s="215">
        <f t="shared" si="37"/>
        <v>0</v>
      </c>
      <c r="U132" s="215">
        <f t="shared" si="38"/>
        <v>0</v>
      </c>
      <c r="V132" s="216">
        <f t="shared" si="39"/>
        <v>0</v>
      </c>
      <c r="Z132" s="154"/>
      <c r="AA132" s="155"/>
    </row>
    <row r="133" spans="2:27">
      <c r="B133" s="197"/>
      <c r="C133" s="179" t="str">
        <f>IFERROR(INDEX('Reference Table 1'!$C$2:$C$591,MATCH(B133,'Reference Table 1'!$A$2:$A$591,0)),"")</f>
        <v/>
      </c>
      <c r="D133" s="179" t="str">
        <f>IFERROR(INDEX('Reference Table 1'!$D$3:$D$591,MATCH(B133,'Reference Table 1'!$A$3:$A$591,0)),"")</f>
        <v/>
      </c>
      <c r="E133" s="180" t="str">
        <f>IFERROR(INDEX('Reference Table 1'!$G$2:$G$591,MATCH(B133,'Reference Table 1'!$A$2:$A$591,0)), "")</f>
        <v/>
      </c>
      <c r="F133" s="205"/>
      <c r="G133" s="205"/>
      <c r="H133" s="7"/>
      <c r="I133" s="7"/>
      <c r="J133" s="7"/>
      <c r="K133" s="7"/>
      <c r="L133" s="7"/>
      <c r="M133" s="7"/>
      <c r="N133" s="215" t="str">
        <f t="shared" si="31"/>
        <v/>
      </c>
      <c r="O133" s="215" t="str">
        <f t="shared" si="32"/>
        <v/>
      </c>
      <c r="P133" s="215" t="str">
        <f t="shared" si="33"/>
        <v/>
      </c>
      <c r="Q133" s="215" t="str">
        <f t="shared" si="34"/>
        <v/>
      </c>
      <c r="R133" s="215" t="str">
        <f t="shared" si="35"/>
        <v/>
      </c>
      <c r="S133" s="215" t="str">
        <f t="shared" si="36"/>
        <v/>
      </c>
      <c r="T133" s="215">
        <f t="shared" si="37"/>
        <v>0</v>
      </c>
      <c r="U133" s="215">
        <f t="shared" si="38"/>
        <v>0</v>
      </c>
      <c r="V133" s="216">
        <f t="shared" si="39"/>
        <v>0</v>
      </c>
      <c r="Z133" s="154"/>
      <c r="AA133" s="155"/>
    </row>
    <row r="134" spans="2:27">
      <c r="B134" s="197"/>
      <c r="C134" s="179" t="str">
        <f>IFERROR(INDEX('Reference Table 1'!$C$2:$C$591,MATCH(B134,'Reference Table 1'!$A$2:$A$591,0)),"")</f>
        <v/>
      </c>
      <c r="D134" s="179" t="str">
        <f>IFERROR(INDEX('Reference Table 1'!$D$3:$D$591,MATCH(B134,'Reference Table 1'!$A$3:$A$591,0)),"")</f>
        <v/>
      </c>
      <c r="E134" s="180" t="str">
        <f>IFERROR(INDEX('Reference Table 1'!$G$2:$G$591,MATCH(B134,'Reference Table 1'!$A$2:$A$591,0)), "")</f>
        <v/>
      </c>
      <c r="F134" s="205"/>
      <c r="G134" s="205"/>
      <c r="H134" s="7"/>
      <c r="I134" s="7"/>
      <c r="J134" s="7"/>
      <c r="K134" s="7"/>
      <c r="L134" s="7"/>
      <c r="M134" s="7"/>
      <c r="N134" s="215" t="str">
        <f t="shared" si="31"/>
        <v/>
      </c>
      <c r="O134" s="215" t="str">
        <f t="shared" si="32"/>
        <v/>
      </c>
      <c r="P134" s="215" t="str">
        <f t="shared" si="33"/>
        <v/>
      </c>
      <c r="Q134" s="215" t="str">
        <f t="shared" si="34"/>
        <v/>
      </c>
      <c r="R134" s="215" t="str">
        <f t="shared" si="35"/>
        <v/>
      </c>
      <c r="S134" s="215" t="str">
        <f t="shared" si="36"/>
        <v/>
      </c>
      <c r="T134" s="215">
        <f t="shared" si="37"/>
        <v>0</v>
      </c>
      <c r="U134" s="215">
        <f t="shared" si="38"/>
        <v>0</v>
      </c>
      <c r="V134" s="216">
        <f t="shared" si="39"/>
        <v>0</v>
      </c>
      <c r="Z134" s="154"/>
      <c r="AA134" s="155"/>
    </row>
    <row r="135" spans="2:27">
      <c r="B135" s="197"/>
      <c r="C135" s="179" t="str">
        <f>IFERROR(INDEX('Reference Table 1'!$C$2:$C$591,MATCH(B135,'Reference Table 1'!$A$2:$A$591,0)),"")</f>
        <v/>
      </c>
      <c r="D135" s="179" t="str">
        <f>IFERROR(INDEX('Reference Table 1'!$D$3:$D$591,MATCH(B135,'Reference Table 1'!$A$3:$A$591,0)),"")</f>
        <v/>
      </c>
      <c r="E135" s="180" t="str">
        <f>IFERROR(INDEX('Reference Table 1'!$G$2:$G$591,MATCH(B135,'Reference Table 1'!$A$2:$A$591,0)), "")</f>
        <v/>
      </c>
      <c r="F135" s="205"/>
      <c r="G135" s="205"/>
      <c r="H135" s="7"/>
      <c r="I135" s="7"/>
      <c r="J135" s="7"/>
      <c r="K135" s="7"/>
      <c r="L135" s="7"/>
      <c r="M135" s="7"/>
      <c r="N135" s="215" t="str">
        <f t="shared" si="31"/>
        <v/>
      </c>
      <c r="O135" s="215" t="str">
        <f t="shared" si="32"/>
        <v/>
      </c>
      <c r="P135" s="215" t="str">
        <f t="shared" si="33"/>
        <v/>
      </c>
      <c r="Q135" s="215" t="str">
        <f t="shared" si="34"/>
        <v/>
      </c>
      <c r="R135" s="215" t="str">
        <f t="shared" si="35"/>
        <v/>
      </c>
      <c r="S135" s="215" t="str">
        <f t="shared" si="36"/>
        <v/>
      </c>
      <c r="T135" s="215">
        <f t="shared" si="37"/>
        <v>0</v>
      </c>
      <c r="U135" s="215">
        <f t="shared" si="38"/>
        <v>0</v>
      </c>
      <c r="V135" s="216">
        <f t="shared" si="39"/>
        <v>0</v>
      </c>
      <c r="Z135" s="154"/>
      <c r="AA135" s="155"/>
    </row>
    <row r="136" spans="2:27">
      <c r="B136" s="197"/>
      <c r="C136" s="179" t="str">
        <f>IFERROR(INDEX('Reference Table 1'!$C$2:$C$591,MATCH(B136,'Reference Table 1'!$A$2:$A$591,0)),"")</f>
        <v/>
      </c>
      <c r="D136" s="179" t="str">
        <f>IFERROR(INDEX('Reference Table 1'!$D$3:$D$591,MATCH(B136,'Reference Table 1'!$A$3:$A$591,0)),"")</f>
        <v/>
      </c>
      <c r="E136" s="180" t="str">
        <f>IFERROR(INDEX('Reference Table 1'!$G$2:$G$591,MATCH(B136,'Reference Table 1'!$A$2:$A$591,0)), "")</f>
        <v/>
      </c>
      <c r="F136" s="205"/>
      <c r="G136" s="205"/>
      <c r="H136" s="7"/>
      <c r="I136" s="7"/>
      <c r="J136" s="7"/>
      <c r="K136" s="7"/>
      <c r="L136" s="7"/>
      <c r="M136" s="7"/>
      <c r="N136" s="215" t="str">
        <f t="shared" si="31"/>
        <v/>
      </c>
      <c r="O136" s="215" t="str">
        <f t="shared" si="32"/>
        <v/>
      </c>
      <c r="P136" s="215" t="str">
        <f t="shared" si="33"/>
        <v/>
      </c>
      <c r="Q136" s="215" t="str">
        <f t="shared" si="34"/>
        <v/>
      </c>
      <c r="R136" s="215" t="str">
        <f t="shared" si="35"/>
        <v/>
      </c>
      <c r="S136" s="215" t="str">
        <f t="shared" si="36"/>
        <v/>
      </c>
      <c r="T136" s="215">
        <f t="shared" si="37"/>
        <v>0</v>
      </c>
      <c r="U136" s="215">
        <f t="shared" si="38"/>
        <v>0</v>
      </c>
      <c r="V136" s="216">
        <f t="shared" si="39"/>
        <v>0</v>
      </c>
      <c r="Z136" s="154"/>
      <c r="AA136" s="155"/>
    </row>
    <row r="137" spans="2:27">
      <c r="B137" s="197"/>
      <c r="C137" s="179" t="str">
        <f>IFERROR(INDEX('Reference Table 1'!$C$2:$C$591,MATCH(B137,'Reference Table 1'!$A$2:$A$591,0)),"")</f>
        <v/>
      </c>
      <c r="D137" s="179" t="str">
        <f>IFERROR(INDEX('Reference Table 1'!$D$3:$D$591,MATCH(B137,'Reference Table 1'!$A$3:$A$591,0)),"")</f>
        <v/>
      </c>
      <c r="E137" s="180" t="str">
        <f>IFERROR(INDEX('Reference Table 1'!$G$2:$G$591,MATCH(B137,'Reference Table 1'!$A$2:$A$591,0)), "")</f>
        <v/>
      </c>
      <c r="F137" s="205"/>
      <c r="G137" s="205"/>
      <c r="H137" s="7"/>
      <c r="I137" s="7"/>
      <c r="J137" s="7"/>
      <c r="K137" s="7"/>
      <c r="L137" s="7"/>
      <c r="M137" s="7"/>
      <c r="N137" s="215" t="str">
        <f t="shared" si="31"/>
        <v/>
      </c>
      <c r="O137" s="215" t="str">
        <f t="shared" si="32"/>
        <v/>
      </c>
      <c r="P137" s="215" t="str">
        <f t="shared" si="33"/>
        <v/>
      </c>
      <c r="Q137" s="215" t="str">
        <f t="shared" si="34"/>
        <v/>
      </c>
      <c r="R137" s="215" t="str">
        <f t="shared" si="35"/>
        <v/>
      </c>
      <c r="S137" s="215" t="str">
        <f t="shared" si="36"/>
        <v/>
      </c>
      <c r="T137" s="215">
        <f t="shared" si="37"/>
        <v>0</v>
      </c>
      <c r="U137" s="215">
        <f t="shared" si="38"/>
        <v>0</v>
      </c>
      <c r="V137" s="216">
        <f t="shared" si="39"/>
        <v>0</v>
      </c>
      <c r="Z137" s="154"/>
      <c r="AA137" s="155"/>
    </row>
    <row r="138" spans="2:27">
      <c r="B138" s="197"/>
      <c r="C138" s="179" t="str">
        <f>IFERROR(INDEX('Reference Table 1'!$C$2:$C$591,MATCH(B138,'Reference Table 1'!$A$2:$A$591,0)),"")</f>
        <v/>
      </c>
      <c r="D138" s="179" t="str">
        <f>IFERROR(INDEX('Reference Table 1'!$D$3:$D$591,MATCH(B138,'Reference Table 1'!$A$3:$A$591,0)),"")</f>
        <v/>
      </c>
      <c r="E138" s="180" t="str">
        <f>IFERROR(INDEX('Reference Table 1'!$G$2:$G$591,MATCH(B138,'Reference Table 1'!$A$2:$A$591,0)), "")</f>
        <v/>
      </c>
      <c r="F138" s="205"/>
      <c r="G138" s="205"/>
      <c r="H138" s="7"/>
      <c r="I138" s="7"/>
      <c r="J138" s="7"/>
      <c r="K138" s="7"/>
      <c r="L138" s="7"/>
      <c r="M138" s="7"/>
      <c r="N138" s="215" t="str">
        <f t="shared" si="31"/>
        <v/>
      </c>
      <c r="O138" s="215" t="str">
        <f t="shared" si="32"/>
        <v/>
      </c>
      <c r="P138" s="215" t="str">
        <f t="shared" si="33"/>
        <v/>
      </c>
      <c r="Q138" s="215" t="str">
        <f t="shared" si="34"/>
        <v/>
      </c>
      <c r="R138" s="215" t="str">
        <f t="shared" si="35"/>
        <v/>
      </c>
      <c r="S138" s="215" t="str">
        <f t="shared" si="36"/>
        <v/>
      </c>
      <c r="T138" s="215">
        <f t="shared" si="37"/>
        <v>0</v>
      </c>
      <c r="U138" s="215">
        <f t="shared" si="38"/>
        <v>0</v>
      </c>
      <c r="V138" s="216">
        <f t="shared" si="39"/>
        <v>0</v>
      </c>
      <c r="Z138" s="154"/>
      <c r="AA138" s="155"/>
    </row>
    <row r="139" spans="2:27">
      <c r="B139" s="197"/>
      <c r="C139" s="179" t="str">
        <f>IFERROR(INDEX('Reference Table 1'!$C$2:$C$591,MATCH(B139,'Reference Table 1'!$A$2:$A$591,0)),"")</f>
        <v/>
      </c>
      <c r="D139" s="179" t="str">
        <f>IFERROR(INDEX('Reference Table 1'!$D$3:$D$591,MATCH(B139,'Reference Table 1'!$A$3:$A$591,0)),"")</f>
        <v/>
      </c>
      <c r="E139" s="180" t="str">
        <f>IFERROR(INDEX('Reference Table 1'!$G$2:$G$591,MATCH(B139,'Reference Table 1'!$A$2:$A$591,0)), "")</f>
        <v/>
      </c>
      <c r="F139" s="205"/>
      <c r="G139" s="205"/>
      <c r="H139" s="7"/>
      <c r="I139" s="7"/>
      <c r="J139" s="7"/>
      <c r="K139" s="7"/>
      <c r="L139" s="7"/>
      <c r="M139" s="7"/>
      <c r="N139" s="215" t="str">
        <f t="shared" si="31"/>
        <v/>
      </c>
      <c r="O139" s="215" t="str">
        <f t="shared" si="32"/>
        <v/>
      </c>
      <c r="P139" s="215" t="str">
        <f t="shared" si="33"/>
        <v/>
      </c>
      <c r="Q139" s="215" t="str">
        <f t="shared" si="34"/>
        <v/>
      </c>
      <c r="R139" s="215" t="str">
        <f t="shared" si="35"/>
        <v/>
      </c>
      <c r="S139" s="215" t="str">
        <f t="shared" si="36"/>
        <v/>
      </c>
      <c r="T139" s="215">
        <f t="shared" si="37"/>
        <v>0</v>
      </c>
      <c r="U139" s="215">
        <f t="shared" si="38"/>
        <v>0</v>
      </c>
      <c r="V139" s="216">
        <f t="shared" si="39"/>
        <v>0</v>
      </c>
      <c r="Z139" s="154"/>
      <c r="AA139" s="155"/>
    </row>
    <row r="140" spans="2:27">
      <c r="B140" s="197"/>
      <c r="C140" s="179" t="str">
        <f>IFERROR(INDEX('Reference Table 1'!$C$2:$C$591,MATCH(B140,'Reference Table 1'!$A$2:$A$591,0)),"")</f>
        <v/>
      </c>
      <c r="D140" s="179" t="str">
        <f>IFERROR(INDEX('Reference Table 1'!$D$3:$D$591,MATCH(B140,'Reference Table 1'!$A$3:$A$591,0)),"")</f>
        <v/>
      </c>
      <c r="E140" s="180" t="str">
        <f>IFERROR(INDEX('Reference Table 1'!$G$2:$G$591,MATCH(B140,'Reference Table 1'!$A$2:$A$591,0)), "")</f>
        <v/>
      </c>
      <c r="F140" s="205"/>
      <c r="G140" s="205"/>
      <c r="H140" s="7"/>
      <c r="I140" s="7"/>
      <c r="J140" s="7"/>
      <c r="K140" s="7"/>
      <c r="L140" s="7"/>
      <c r="M140" s="7"/>
      <c r="N140" s="215" t="str">
        <f t="shared" si="31"/>
        <v/>
      </c>
      <c r="O140" s="215" t="str">
        <f t="shared" si="32"/>
        <v/>
      </c>
      <c r="P140" s="215" t="str">
        <f t="shared" si="33"/>
        <v/>
      </c>
      <c r="Q140" s="215" t="str">
        <f t="shared" si="34"/>
        <v/>
      </c>
      <c r="R140" s="215" t="str">
        <f t="shared" si="35"/>
        <v/>
      </c>
      <c r="S140" s="215" t="str">
        <f t="shared" si="36"/>
        <v/>
      </c>
      <c r="T140" s="215">
        <f t="shared" si="37"/>
        <v>0</v>
      </c>
      <c r="U140" s="215">
        <f t="shared" si="38"/>
        <v>0</v>
      </c>
      <c r="V140" s="216">
        <f t="shared" si="39"/>
        <v>0</v>
      </c>
      <c r="Z140" s="154"/>
      <c r="AA140" s="155"/>
    </row>
    <row r="141" spans="2:27">
      <c r="B141" s="197"/>
      <c r="C141" s="179" t="str">
        <f>IFERROR(INDEX('Reference Table 1'!$C$2:$C$591,MATCH(B141,'Reference Table 1'!$A$2:$A$591,0)),"")</f>
        <v/>
      </c>
      <c r="D141" s="179" t="str">
        <f>IFERROR(INDEX('Reference Table 1'!$D$3:$D$591,MATCH(B141,'Reference Table 1'!$A$3:$A$591,0)),"")</f>
        <v/>
      </c>
      <c r="E141" s="180" t="str">
        <f>IFERROR(INDEX('Reference Table 1'!$G$2:$G$591,MATCH(B141,'Reference Table 1'!$A$2:$A$591,0)), "")</f>
        <v/>
      </c>
      <c r="F141" s="205"/>
      <c r="G141" s="205"/>
      <c r="H141" s="7"/>
      <c r="I141" s="7"/>
      <c r="J141" s="7"/>
      <c r="K141" s="7"/>
      <c r="L141" s="7"/>
      <c r="M141" s="7"/>
      <c r="N141" s="215" t="str">
        <f t="shared" si="31"/>
        <v/>
      </c>
      <c r="O141" s="215" t="str">
        <f t="shared" si="32"/>
        <v/>
      </c>
      <c r="P141" s="215" t="str">
        <f t="shared" si="33"/>
        <v/>
      </c>
      <c r="Q141" s="215" t="str">
        <f t="shared" si="34"/>
        <v/>
      </c>
      <c r="R141" s="215" t="str">
        <f t="shared" si="35"/>
        <v/>
      </c>
      <c r="S141" s="215" t="str">
        <f t="shared" si="36"/>
        <v/>
      </c>
      <c r="T141" s="215">
        <f t="shared" si="37"/>
        <v>0</v>
      </c>
      <c r="U141" s="215">
        <f t="shared" si="38"/>
        <v>0</v>
      </c>
      <c r="V141" s="216">
        <f t="shared" si="39"/>
        <v>0</v>
      </c>
      <c r="Z141" s="154"/>
      <c r="AA141" s="155"/>
    </row>
    <row r="142" spans="2:27">
      <c r="B142" s="197"/>
      <c r="C142" s="179" t="str">
        <f>IFERROR(INDEX('Reference Table 1'!$C$2:$C$591,MATCH(B142,'Reference Table 1'!$A$2:$A$591,0)),"")</f>
        <v/>
      </c>
      <c r="D142" s="179" t="str">
        <f>IFERROR(INDEX('Reference Table 1'!$D$3:$D$591,MATCH(B142,'Reference Table 1'!$A$3:$A$591,0)),"")</f>
        <v/>
      </c>
      <c r="E142" s="180" t="str">
        <f>IFERROR(INDEX('Reference Table 1'!$G$2:$G$591,MATCH(B142,'Reference Table 1'!$A$2:$A$591,0)), "")</f>
        <v/>
      </c>
      <c r="F142" s="205"/>
      <c r="G142" s="205"/>
      <c r="H142" s="7"/>
      <c r="I142" s="7"/>
      <c r="J142" s="7"/>
      <c r="K142" s="7"/>
      <c r="L142" s="7"/>
      <c r="M142" s="7"/>
      <c r="N142" s="215" t="str">
        <f t="shared" si="31"/>
        <v/>
      </c>
      <c r="O142" s="215" t="str">
        <f t="shared" si="32"/>
        <v/>
      </c>
      <c r="P142" s="215" t="str">
        <f t="shared" si="33"/>
        <v/>
      </c>
      <c r="Q142" s="215" t="str">
        <f t="shared" si="34"/>
        <v/>
      </c>
      <c r="R142" s="215" t="str">
        <f t="shared" si="35"/>
        <v/>
      </c>
      <c r="S142" s="215" t="str">
        <f t="shared" si="36"/>
        <v/>
      </c>
      <c r="T142" s="215">
        <f t="shared" si="37"/>
        <v>0</v>
      </c>
      <c r="U142" s="215">
        <f t="shared" si="38"/>
        <v>0</v>
      </c>
      <c r="V142" s="216">
        <f t="shared" si="39"/>
        <v>0</v>
      </c>
      <c r="Z142" s="154"/>
      <c r="AA142" s="155"/>
    </row>
    <row r="143" spans="2:27">
      <c r="B143" s="197"/>
      <c r="C143" s="179" t="str">
        <f>IFERROR(INDEX('Reference Table 1'!$C$2:$C$591,MATCH(B143,'Reference Table 1'!$A$2:$A$591,0)),"")</f>
        <v/>
      </c>
      <c r="D143" s="179" t="str">
        <f>IFERROR(INDEX('Reference Table 1'!$D$3:$D$591,MATCH(B143,'Reference Table 1'!$A$3:$A$591,0)),"")</f>
        <v/>
      </c>
      <c r="E143" s="180" t="str">
        <f>IFERROR(INDEX('Reference Table 1'!$G$2:$G$591,MATCH(B143,'Reference Table 1'!$A$2:$A$591,0)), "")</f>
        <v/>
      </c>
      <c r="F143" s="205"/>
      <c r="G143" s="205"/>
      <c r="H143" s="7"/>
      <c r="I143" s="7"/>
      <c r="J143" s="7"/>
      <c r="K143" s="7"/>
      <c r="L143" s="7"/>
      <c r="M143" s="7"/>
      <c r="N143" s="215" t="str">
        <f t="shared" si="31"/>
        <v/>
      </c>
      <c r="O143" s="215" t="str">
        <f t="shared" si="32"/>
        <v/>
      </c>
      <c r="P143" s="215" t="str">
        <f t="shared" si="33"/>
        <v/>
      </c>
      <c r="Q143" s="215" t="str">
        <f t="shared" si="34"/>
        <v/>
      </c>
      <c r="R143" s="215" t="str">
        <f t="shared" si="35"/>
        <v/>
      </c>
      <c r="S143" s="215" t="str">
        <f t="shared" si="36"/>
        <v/>
      </c>
      <c r="T143" s="215">
        <f t="shared" si="37"/>
        <v>0</v>
      </c>
      <c r="U143" s="215">
        <f t="shared" si="38"/>
        <v>0</v>
      </c>
      <c r="V143" s="216">
        <f t="shared" si="39"/>
        <v>0</v>
      </c>
      <c r="Z143" s="154"/>
      <c r="AA143" s="155"/>
    </row>
    <row r="144" spans="2:27">
      <c r="B144" s="197"/>
      <c r="C144" s="179" t="str">
        <f>IFERROR(INDEX('Reference Table 1'!$C$2:$C$591,MATCH(B144,'Reference Table 1'!$A$2:$A$591,0)),"")</f>
        <v/>
      </c>
      <c r="D144" s="179" t="str">
        <f>IFERROR(INDEX('Reference Table 1'!$D$3:$D$591,MATCH(B144,'Reference Table 1'!$A$3:$A$591,0)),"")</f>
        <v/>
      </c>
      <c r="E144" s="180" t="str">
        <f>IFERROR(INDEX('Reference Table 1'!$G$2:$G$591,MATCH(B144,'Reference Table 1'!$A$2:$A$591,0)), "")</f>
        <v/>
      </c>
      <c r="F144" s="205"/>
      <c r="G144" s="205"/>
      <c r="H144" s="7"/>
      <c r="I144" s="7"/>
      <c r="J144" s="7"/>
      <c r="K144" s="7"/>
      <c r="L144" s="7"/>
      <c r="M144" s="7"/>
      <c r="N144" s="215" t="str">
        <f t="shared" si="31"/>
        <v/>
      </c>
      <c r="O144" s="215" t="str">
        <f t="shared" si="32"/>
        <v/>
      </c>
      <c r="P144" s="215" t="str">
        <f t="shared" si="33"/>
        <v/>
      </c>
      <c r="Q144" s="215" t="str">
        <f t="shared" si="34"/>
        <v/>
      </c>
      <c r="R144" s="215" t="str">
        <f t="shared" si="35"/>
        <v/>
      </c>
      <c r="S144" s="215" t="str">
        <f t="shared" si="36"/>
        <v/>
      </c>
      <c r="T144" s="215">
        <f t="shared" si="37"/>
        <v>0</v>
      </c>
      <c r="U144" s="215">
        <f t="shared" si="38"/>
        <v>0</v>
      </c>
      <c r="V144" s="216">
        <f t="shared" si="39"/>
        <v>0</v>
      </c>
      <c r="Z144" s="154"/>
      <c r="AA144" s="155"/>
    </row>
    <row r="145" spans="2:27">
      <c r="B145" s="197"/>
      <c r="C145" s="179" t="str">
        <f>IFERROR(INDEX('Reference Table 1'!$C$2:$C$591,MATCH(B145,'Reference Table 1'!$A$2:$A$591,0)),"")</f>
        <v/>
      </c>
      <c r="D145" s="179" t="str">
        <f>IFERROR(INDEX('Reference Table 1'!$D$3:$D$591,MATCH(B145,'Reference Table 1'!$A$3:$A$591,0)),"")</f>
        <v/>
      </c>
      <c r="E145" s="180" t="str">
        <f>IFERROR(INDEX('Reference Table 1'!$G$2:$G$591,MATCH(B145,'Reference Table 1'!$A$2:$A$591,0)), "")</f>
        <v/>
      </c>
      <c r="F145" s="205"/>
      <c r="G145" s="205"/>
      <c r="H145" s="7"/>
      <c r="I145" s="7"/>
      <c r="J145" s="7"/>
      <c r="K145" s="7"/>
      <c r="L145" s="7"/>
      <c r="M145" s="7"/>
      <c r="N145" s="215" t="str">
        <f t="shared" si="31"/>
        <v/>
      </c>
      <c r="O145" s="215" t="str">
        <f t="shared" si="32"/>
        <v/>
      </c>
      <c r="P145" s="215" t="str">
        <f t="shared" si="33"/>
        <v/>
      </c>
      <c r="Q145" s="215" t="str">
        <f t="shared" si="34"/>
        <v/>
      </c>
      <c r="R145" s="215" t="str">
        <f t="shared" si="35"/>
        <v/>
      </c>
      <c r="S145" s="215" t="str">
        <f t="shared" si="36"/>
        <v/>
      </c>
      <c r="T145" s="215">
        <f t="shared" si="37"/>
        <v>0</v>
      </c>
      <c r="U145" s="215">
        <f t="shared" si="38"/>
        <v>0</v>
      </c>
      <c r="V145" s="216">
        <f t="shared" si="39"/>
        <v>0</v>
      </c>
      <c r="Z145" s="154"/>
      <c r="AA145" s="155"/>
    </row>
    <row r="146" spans="2:27">
      <c r="B146" s="197"/>
      <c r="C146" s="179" t="str">
        <f>IFERROR(INDEX('Reference Table 1'!$C$2:$C$591,MATCH(B146,'Reference Table 1'!$A$2:$A$591,0)),"")</f>
        <v/>
      </c>
      <c r="D146" s="179" t="str">
        <f>IFERROR(INDEX('Reference Table 1'!$D$3:$D$591,MATCH(B146,'Reference Table 1'!$A$3:$A$591,0)),"")</f>
        <v/>
      </c>
      <c r="E146" s="180" t="str">
        <f>IFERROR(INDEX('Reference Table 1'!$G$2:$G$591,MATCH(B146,'Reference Table 1'!$A$2:$A$591,0)), "")</f>
        <v/>
      </c>
      <c r="F146" s="205"/>
      <c r="G146" s="205"/>
      <c r="H146" s="7"/>
      <c r="I146" s="7"/>
      <c r="J146" s="7"/>
      <c r="K146" s="7"/>
      <c r="L146" s="7"/>
      <c r="M146" s="7"/>
      <c r="N146" s="215" t="str">
        <f t="shared" si="31"/>
        <v/>
      </c>
      <c r="O146" s="215" t="str">
        <f t="shared" si="32"/>
        <v/>
      </c>
      <c r="P146" s="215" t="str">
        <f t="shared" si="33"/>
        <v/>
      </c>
      <c r="Q146" s="215" t="str">
        <f t="shared" si="34"/>
        <v/>
      </c>
      <c r="R146" s="215" t="str">
        <f t="shared" si="35"/>
        <v/>
      </c>
      <c r="S146" s="215" t="str">
        <f t="shared" si="36"/>
        <v/>
      </c>
      <c r="T146" s="215">
        <f t="shared" si="37"/>
        <v>0</v>
      </c>
      <c r="U146" s="215">
        <f t="shared" si="38"/>
        <v>0</v>
      </c>
      <c r="V146" s="216">
        <f t="shared" si="39"/>
        <v>0</v>
      </c>
      <c r="Z146" s="154"/>
      <c r="AA146" s="155"/>
    </row>
    <row r="147" spans="2:27">
      <c r="B147" s="197"/>
      <c r="C147" s="179" t="str">
        <f>IFERROR(INDEX('Reference Table 1'!$C$2:$C$591,MATCH(B147,'Reference Table 1'!$A$2:$A$591,0)),"")</f>
        <v/>
      </c>
      <c r="D147" s="179" t="str">
        <f>IFERROR(INDEX('Reference Table 1'!$D$3:$D$591,MATCH(B147,'Reference Table 1'!$A$3:$A$591,0)),"")</f>
        <v/>
      </c>
      <c r="E147" s="180" t="str">
        <f>IFERROR(INDEX('Reference Table 1'!$G$2:$G$591,MATCH(B147,'Reference Table 1'!$A$2:$A$591,0)), "")</f>
        <v/>
      </c>
      <c r="F147" s="205"/>
      <c r="G147" s="205"/>
      <c r="H147" s="7"/>
      <c r="I147" s="7"/>
      <c r="J147" s="7"/>
      <c r="K147" s="7"/>
      <c r="L147" s="7"/>
      <c r="M147" s="7"/>
      <c r="N147" s="215" t="str">
        <f t="shared" si="31"/>
        <v/>
      </c>
      <c r="O147" s="215" t="str">
        <f t="shared" si="32"/>
        <v/>
      </c>
      <c r="P147" s="215" t="str">
        <f t="shared" si="33"/>
        <v/>
      </c>
      <c r="Q147" s="215" t="str">
        <f t="shared" si="34"/>
        <v/>
      </c>
      <c r="R147" s="215" t="str">
        <f t="shared" si="35"/>
        <v/>
      </c>
      <c r="S147" s="215" t="str">
        <f t="shared" si="36"/>
        <v/>
      </c>
      <c r="T147" s="215">
        <f t="shared" si="37"/>
        <v>0</v>
      </c>
      <c r="U147" s="215">
        <f t="shared" si="38"/>
        <v>0</v>
      </c>
      <c r="V147" s="216">
        <f t="shared" si="39"/>
        <v>0</v>
      </c>
      <c r="Z147" s="154"/>
      <c r="AA147" s="155"/>
    </row>
    <row r="148" spans="2:27">
      <c r="B148" s="197"/>
      <c r="C148" s="179" t="str">
        <f>IFERROR(INDEX('Reference Table 1'!$C$2:$C$591,MATCH(B148,'Reference Table 1'!$A$2:$A$591,0)),"")</f>
        <v/>
      </c>
      <c r="D148" s="179" t="str">
        <f>IFERROR(INDEX('Reference Table 1'!$D$3:$D$591,MATCH(B148,'Reference Table 1'!$A$3:$A$591,0)),"")</f>
        <v/>
      </c>
      <c r="E148" s="180" t="str">
        <f>IFERROR(INDEX('Reference Table 1'!$G$2:$G$591,MATCH(B148,'Reference Table 1'!$A$2:$A$591,0)), "")</f>
        <v/>
      </c>
      <c r="F148" s="205"/>
      <c r="G148" s="205"/>
      <c r="H148" s="7"/>
      <c r="I148" s="7"/>
      <c r="J148" s="7"/>
      <c r="K148" s="7"/>
      <c r="L148" s="7"/>
      <c r="M148" s="7"/>
      <c r="N148" s="215" t="str">
        <f t="shared" si="31"/>
        <v/>
      </c>
      <c r="O148" s="215" t="str">
        <f t="shared" si="32"/>
        <v/>
      </c>
      <c r="P148" s="215" t="str">
        <f t="shared" si="33"/>
        <v/>
      </c>
      <c r="Q148" s="215" t="str">
        <f t="shared" si="34"/>
        <v/>
      </c>
      <c r="R148" s="215" t="str">
        <f t="shared" si="35"/>
        <v/>
      </c>
      <c r="S148" s="215" t="str">
        <f t="shared" si="36"/>
        <v/>
      </c>
      <c r="T148" s="215">
        <f t="shared" si="37"/>
        <v>0</v>
      </c>
      <c r="U148" s="215">
        <f t="shared" si="38"/>
        <v>0</v>
      </c>
      <c r="V148" s="216">
        <f t="shared" si="39"/>
        <v>0</v>
      </c>
      <c r="Z148" s="154"/>
      <c r="AA148" s="155"/>
    </row>
    <row r="149" spans="2:27">
      <c r="B149" s="197"/>
      <c r="C149" s="179" t="str">
        <f>IFERROR(INDEX('Reference Table 1'!$C$2:$C$591,MATCH(B149,'Reference Table 1'!$A$2:$A$591,0)),"")</f>
        <v/>
      </c>
      <c r="D149" s="179" t="str">
        <f>IFERROR(INDEX('Reference Table 1'!$D$3:$D$591,MATCH(B149,'Reference Table 1'!$A$3:$A$591,0)),"")</f>
        <v/>
      </c>
      <c r="E149" s="180" t="str">
        <f>IFERROR(INDEX('Reference Table 1'!$G$2:$G$591,MATCH(B149,'Reference Table 1'!$A$2:$A$591,0)), "")</f>
        <v/>
      </c>
      <c r="F149" s="205"/>
      <c r="G149" s="205"/>
      <c r="H149" s="7"/>
      <c r="I149" s="7"/>
      <c r="J149" s="7"/>
      <c r="K149" s="7"/>
      <c r="L149" s="7"/>
      <c r="M149" s="7"/>
      <c r="N149" s="215" t="str">
        <f t="shared" si="31"/>
        <v/>
      </c>
      <c r="O149" s="215" t="str">
        <f t="shared" si="32"/>
        <v/>
      </c>
      <c r="P149" s="215" t="str">
        <f t="shared" si="33"/>
        <v/>
      </c>
      <c r="Q149" s="215" t="str">
        <f t="shared" si="34"/>
        <v/>
      </c>
      <c r="R149" s="215" t="str">
        <f t="shared" si="35"/>
        <v/>
      </c>
      <c r="S149" s="215" t="str">
        <f t="shared" si="36"/>
        <v/>
      </c>
      <c r="T149" s="215">
        <f t="shared" si="37"/>
        <v>0</v>
      </c>
      <c r="U149" s="215">
        <f t="shared" si="38"/>
        <v>0</v>
      </c>
      <c r="V149" s="216">
        <f t="shared" si="39"/>
        <v>0</v>
      </c>
      <c r="Z149" s="154"/>
      <c r="AA149" s="155"/>
    </row>
    <row r="150" spans="2:27">
      <c r="B150" s="197"/>
      <c r="C150" s="179" t="str">
        <f>IFERROR(INDEX('Reference Table 1'!$C$2:$C$591,MATCH(B150,'Reference Table 1'!$A$2:$A$591,0)),"")</f>
        <v/>
      </c>
      <c r="D150" s="179" t="str">
        <f>IFERROR(INDEX('Reference Table 1'!$D$3:$D$591,MATCH(B150,'Reference Table 1'!$A$3:$A$591,0)),"")</f>
        <v/>
      </c>
      <c r="E150" s="180" t="str">
        <f>IFERROR(INDEX('Reference Table 1'!$G$2:$G$591,MATCH(B150,'Reference Table 1'!$A$2:$A$591,0)), "")</f>
        <v/>
      </c>
      <c r="F150" s="205"/>
      <c r="G150" s="205"/>
      <c r="H150" s="7"/>
      <c r="I150" s="7"/>
      <c r="J150" s="7"/>
      <c r="K150" s="7"/>
      <c r="L150" s="7"/>
      <c r="M150" s="7"/>
      <c r="N150" s="215" t="str">
        <f t="shared" si="31"/>
        <v/>
      </c>
      <c r="O150" s="215" t="str">
        <f t="shared" si="32"/>
        <v/>
      </c>
      <c r="P150" s="215" t="str">
        <f t="shared" si="33"/>
        <v/>
      </c>
      <c r="Q150" s="215" t="str">
        <f t="shared" si="34"/>
        <v/>
      </c>
      <c r="R150" s="215" t="str">
        <f t="shared" si="35"/>
        <v/>
      </c>
      <c r="S150" s="215" t="str">
        <f t="shared" si="36"/>
        <v/>
      </c>
      <c r="T150" s="215">
        <f t="shared" si="37"/>
        <v>0</v>
      </c>
      <c r="U150" s="215">
        <f t="shared" si="38"/>
        <v>0</v>
      </c>
      <c r="V150" s="216">
        <f t="shared" si="39"/>
        <v>0</v>
      </c>
      <c r="Z150" s="154"/>
      <c r="AA150" s="155"/>
    </row>
    <row r="151" spans="2:27">
      <c r="B151" s="197"/>
      <c r="C151" s="179" t="str">
        <f>IFERROR(INDEX('Reference Table 1'!$C$2:$C$591,MATCH(B151,'Reference Table 1'!$A$2:$A$591,0)),"")</f>
        <v/>
      </c>
      <c r="D151" s="179" t="str">
        <f>IFERROR(INDEX('Reference Table 1'!$D$3:$D$591,MATCH(B151,'Reference Table 1'!$A$3:$A$591,0)),"")</f>
        <v/>
      </c>
      <c r="E151" s="180" t="str">
        <f>IFERROR(INDEX('Reference Table 1'!$G$2:$G$591,MATCH(B151,'Reference Table 1'!$A$2:$A$591,0)), "")</f>
        <v/>
      </c>
      <c r="F151" s="205"/>
      <c r="G151" s="205"/>
      <c r="H151" s="7"/>
      <c r="I151" s="7"/>
      <c r="J151" s="7"/>
      <c r="K151" s="7"/>
      <c r="L151" s="7"/>
      <c r="M151" s="7"/>
      <c r="N151" s="215" t="str">
        <f t="shared" si="31"/>
        <v/>
      </c>
      <c r="O151" s="215" t="str">
        <f t="shared" si="32"/>
        <v/>
      </c>
      <c r="P151" s="215" t="str">
        <f t="shared" si="33"/>
        <v/>
      </c>
      <c r="Q151" s="215" t="str">
        <f t="shared" si="34"/>
        <v/>
      </c>
      <c r="R151" s="215" t="str">
        <f t="shared" si="35"/>
        <v/>
      </c>
      <c r="S151" s="215" t="str">
        <f t="shared" si="36"/>
        <v/>
      </c>
      <c r="T151" s="215">
        <f t="shared" si="37"/>
        <v>0</v>
      </c>
      <c r="U151" s="215">
        <f t="shared" si="38"/>
        <v>0</v>
      </c>
      <c r="V151" s="216">
        <f t="shared" si="39"/>
        <v>0</v>
      </c>
      <c r="Z151" s="154"/>
      <c r="AA151" s="155"/>
    </row>
    <row r="152" spans="2:27">
      <c r="B152" s="197"/>
      <c r="C152" s="179" t="str">
        <f>IFERROR(INDEX('Reference Table 1'!$C$2:$C$591,MATCH(B152,'Reference Table 1'!$A$2:$A$591,0)),"")</f>
        <v/>
      </c>
      <c r="D152" s="179" t="str">
        <f>IFERROR(INDEX('Reference Table 1'!$D$3:$D$591,MATCH(B152,'Reference Table 1'!$A$3:$A$591,0)),"")</f>
        <v/>
      </c>
      <c r="E152" s="180" t="str">
        <f>IFERROR(INDEX('Reference Table 1'!$G$2:$G$591,MATCH(B152,'Reference Table 1'!$A$2:$A$591,0)), "")</f>
        <v/>
      </c>
      <c r="F152" s="205"/>
      <c r="G152" s="205"/>
      <c r="H152" s="7"/>
      <c r="I152" s="7"/>
      <c r="J152" s="7"/>
      <c r="K152" s="7"/>
      <c r="L152" s="7"/>
      <c r="M152" s="7"/>
      <c r="N152" s="215" t="str">
        <f t="shared" si="31"/>
        <v/>
      </c>
      <c r="O152" s="215" t="str">
        <f t="shared" si="32"/>
        <v/>
      </c>
      <c r="P152" s="215" t="str">
        <f t="shared" si="33"/>
        <v/>
      </c>
      <c r="Q152" s="215" t="str">
        <f t="shared" si="34"/>
        <v/>
      </c>
      <c r="R152" s="215" t="str">
        <f t="shared" si="35"/>
        <v/>
      </c>
      <c r="S152" s="215" t="str">
        <f t="shared" si="36"/>
        <v/>
      </c>
      <c r="T152" s="215">
        <f t="shared" si="37"/>
        <v>0</v>
      </c>
      <c r="U152" s="215">
        <f t="shared" si="38"/>
        <v>0</v>
      </c>
      <c r="V152" s="216">
        <f t="shared" si="39"/>
        <v>0</v>
      </c>
      <c r="Z152" s="154"/>
      <c r="AA152" s="155"/>
    </row>
    <row r="153" spans="2:27">
      <c r="B153" s="197"/>
      <c r="C153" s="179" t="str">
        <f>IFERROR(INDEX('Reference Table 1'!$C$2:$C$591,MATCH(B153,'Reference Table 1'!$A$2:$A$591,0)),"")</f>
        <v/>
      </c>
      <c r="D153" s="179" t="str">
        <f>IFERROR(INDEX('Reference Table 1'!$D$3:$D$591,MATCH(B153,'Reference Table 1'!$A$3:$A$591,0)),"")</f>
        <v/>
      </c>
      <c r="E153" s="180" t="str">
        <f>IFERROR(INDEX('Reference Table 1'!$G$2:$G$591,MATCH(B153,'Reference Table 1'!$A$2:$A$591,0)), "")</f>
        <v/>
      </c>
      <c r="F153" s="205"/>
      <c r="G153" s="205"/>
      <c r="H153" s="7"/>
      <c r="I153" s="7"/>
      <c r="J153" s="7"/>
      <c r="K153" s="7"/>
      <c r="L153" s="7"/>
      <c r="M153" s="7"/>
      <c r="N153" s="215" t="str">
        <f t="shared" si="31"/>
        <v/>
      </c>
      <c r="O153" s="215" t="str">
        <f t="shared" si="32"/>
        <v/>
      </c>
      <c r="P153" s="215" t="str">
        <f t="shared" si="33"/>
        <v/>
      </c>
      <c r="Q153" s="215" t="str">
        <f t="shared" si="34"/>
        <v/>
      </c>
      <c r="R153" s="215" t="str">
        <f t="shared" si="35"/>
        <v/>
      </c>
      <c r="S153" s="215" t="str">
        <f t="shared" si="36"/>
        <v/>
      </c>
      <c r="T153" s="215">
        <f t="shared" si="37"/>
        <v>0</v>
      </c>
      <c r="U153" s="215">
        <f t="shared" si="38"/>
        <v>0</v>
      </c>
      <c r="V153" s="216">
        <f t="shared" si="39"/>
        <v>0</v>
      </c>
      <c r="Z153" s="154"/>
      <c r="AA153" s="155"/>
    </row>
    <row r="154" spans="2:27">
      <c r="B154" s="197"/>
      <c r="C154" s="179" t="str">
        <f>IFERROR(INDEX('Reference Table 1'!$C$2:$C$591,MATCH(B154,'Reference Table 1'!$A$2:$A$591,0)),"")</f>
        <v/>
      </c>
      <c r="D154" s="179" t="str">
        <f>IFERROR(INDEX('Reference Table 1'!$D$3:$D$591,MATCH(B154,'Reference Table 1'!$A$3:$A$591,0)),"")</f>
        <v/>
      </c>
      <c r="E154" s="180" t="str">
        <f>IFERROR(INDEX('Reference Table 1'!$G$2:$G$591,MATCH(B154,'Reference Table 1'!$A$2:$A$591,0)), "")</f>
        <v/>
      </c>
      <c r="F154" s="205"/>
      <c r="G154" s="205"/>
      <c r="H154" s="7"/>
      <c r="I154" s="7"/>
      <c r="J154" s="7"/>
      <c r="K154" s="7"/>
      <c r="L154" s="7"/>
      <c r="M154" s="7"/>
      <c r="N154" s="215" t="str">
        <f t="shared" si="31"/>
        <v/>
      </c>
      <c r="O154" s="215" t="str">
        <f t="shared" si="32"/>
        <v/>
      </c>
      <c r="P154" s="215" t="str">
        <f t="shared" si="33"/>
        <v/>
      </c>
      <c r="Q154" s="215" t="str">
        <f t="shared" si="34"/>
        <v/>
      </c>
      <c r="R154" s="215" t="str">
        <f t="shared" si="35"/>
        <v/>
      </c>
      <c r="S154" s="215" t="str">
        <f t="shared" si="36"/>
        <v/>
      </c>
      <c r="T154" s="215">
        <f t="shared" si="37"/>
        <v>0</v>
      </c>
      <c r="U154" s="215">
        <f t="shared" si="38"/>
        <v>0</v>
      </c>
      <c r="V154" s="216">
        <f t="shared" si="39"/>
        <v>0</v>
      </c>
      <c r="Z154" s="154"/>
      <c r="AA154" s="155"/>
    </row>
    <row r="155" spans="2:27">
      <c r="B155" s="197"/>
      <c r="C155" s="179" t="str">
        <f>IFERROR(INDEX('Reference Table 1'!$C$2:$C$591,MATCH(B155,'Reference Table 1'!$A$2:$A$591,0)),"")</f>
        <v/>
      </c>
      <c r="D155" s="179" t="str">
        <f>IFERROR(INDEX('Reference Table 1'!$D$3:$D$591,MATCH(B155,'Reference Table 1'!$A$3:$A$591,0)),"")</f>
        <v/>
      </c>
      <c r="E155" s="180" t="str">
        <f>IFERROR(INDEX('Reference Table 1'!$G$2:$G$591,MATCH(B155,'Reference Table 1'!$A$2:$A$591,0)), "")</f>
        <v/>
      </c>
      <c r="F155" s="205"/>
      <c r="G155" s="205"/>
      <c r="H155" s="7"/>
      <c r="I155" s="7"/>
      <c r="J155" s="7"/>
      <c r="K155" s="7"/>
      <c r="L155" s="7"/>
      <c r="M155" s="7"/>
      <c r="N155" s="215" t="str">
        <f t="shared" si="31"/>
        <v/>
      </c>
      <c r="O155" s="215" t="str">
        <f t="shared" si="32"/>
        <v/>
      </c>
      <c r="P155" s="215" t="str">
        <f t="shared" si="33"/>
        <v/>
      </c>
      <c r="Q155" s="215" t="str">
        <f t="shared" si="34"/>
        <v/>
      </c>
      <c r="R155" s="215" t="str">
        <f t="shared" si="35"/>
        <v/>
      </c>
      <c r="S155" s="215" t="str">
        <f t="shared" si="36"/>
        <v/>
      </c>
      <c r="T155" s="215">
        <f t="shared" si="37"/>
        <v>0</v>
      </c>
      <c r="U155" s="215">
        <f t="shared" si="38"/>
        <v>0</v>
      </c>
      <c r="V155" s="216">
        <f t="shared" si="39"/>
        <v>0</v>
      </c>
      <c r="Z155" s="154"/>
      <c r="AA155" s="155"/>
    </row>
    <row r="156" spans="2:27">
      <c r="B156" s="197"/>
      <c r="C156" s="179" t="str">
        <f>IFERROR(INDEX('Reference Table 1'!$C$2:$C$591,MATCH(B156,'Reference Table 1'!$A$2:$A$591,0)),"")</f>
        <v/>
      </c>
      <c r="D156" s="179" t="str">
        <f>IFERROR(INDEX('Reference Table 1'!$D$3:$D$591,MATCH(B156,'Reference Table 1'!$A$3:$A$591,0)),"")</f>
        <v/>
      </c>
      <c r="E156" s="180" t="str">
        <f>IFERROR(INDEX('Reference Table 1'!$G$2:$G$591,MATCH(B156,'Reference Table 1'!$A$2:$A$591,0)), "")</f>
        <v/>
      </c>
      <c r="F156" s="205"/>
      <c r="G156" s="205"/>
      <c r="H156" s="7"/>
      <c r="I156" s="7"/>
      <c r="J156" s="7"/>
      <c r="K156" s="7"/>
      <c r="L156" s="7"/>
      <c r="M156" s="7"/>
      <c r="N156" s="215" t="str">
        <f t="shared" si="31"/>
        <v/>
      </c>
      <c r="O156" s="215" t="str">
        <f t="shared" si="32"/>
        <v/>
      </c>
      <c r="P156" s="215" t="str">
        <f t="shared" si="33"/>
        <v/>
      </c>
      <c r="Q156" s="215" t="str">
        <f t="shared" si="34"/>
        <v/>
      </c>
      <c r="R156" s="215" t="str">
        <f t="shared" si="35"/>
        <v/>
      </c>
      <c r="S156" s="215" t="str">
        <f t="shared" si="36"/>
        <v/>
      </c>
      <c r="T156" s="215">
        <f t="shared" si="37"/>
        <v>0</v>
      </c>
      <c r="U156" s="215">
        <f t="shared" si="38"/>
        <v>0</v>
      </c>
      <c r="V156" s="216">
        <f t="shared" si="39"/>
        <v>0</v>
      </c>
      <c r="Z156" s="154"/>
      <c r="AA156" s="155"/>
    </row>
    <row r="157" spans="2:27">
      <c r="B157" s="197"/>
      <c r="C157" s="179" t="str">
        <f>IFERROR(INDEX('Reference Table 1'!$C$2:$C$591,MATCH(B157,'Reference Table 1'!$A$2:$A$591,0)),"")</f>
        <v/>
      </c>
      <c r="D157" s="179" t="str">
        <f>IFERROR(INDEX('Reference Table 1'!$D$3:$D$591,MATCH(B157,'Reference Table 1'!$A$3:$A$591,0)),"")</f>
        <v/>
      </c>
      <c r="E157" s="180" t="str">
        <f>IFERROR(INDEX('Reference Table 1'!$G$2:$G$591,MATCH(B157,'Reference Table 1'!$A$2:$A$591,0)), "")</f>
        <v/>
      </c>
      <c r="F157" s="205"/>
      <c r="G157" s="205"/>
      <c r="H157" s="7"/>
      <c r="I157" s="7"/>
      <c r="J157" s="7"/>
      <c r="K157" s="7"/>
      <c r="L157" s="7"/>
      <c r="M157" s="7"/>
      <c r="N157" s="215" t="str">
        <f t="shared" si="31"/>
        <v/>
      </c>
      <c r="O157" s="215" t="str">
        <f t="shared" si="32"/>
        <v/>
      </c>
      <c r="P157" s="215" t="str">
        <f t="shared" si="33"/>
        <v/>
      </c>
      <c r="Q157" s="215" t="str">
        <f t="shared" si="34"/>
        <v/>
      </c>
      <c r="R157" s="215" t="str">
        <f t="shared" si="35"/>
        <v/>
      </c>
      <c r="S157" s="215" t="str">
        <f t="shared" si="36"/>
        <v/>
      </c>
      <c r="T157" s="215">
        <f t="shared" si="37"/>
        <v>0</v>
      </c>
      <c r="U157" s="215">
        <f t="shared" si="38"/>
        <v>0</v>
      </c>
      <c r="V157" s="216">
        <f t="shared" si="39"/>
        <v>0</v>
      </c>
      <c r="Z157" s="154"/>
      <c r="AA157" s="155"/>
    </row>
    <row r="158" spans="2:27">
      <c r="B158" s="197"/>
      <c r="C158" s="179" t="str">
        <f>IFERROR(INDEX('Reference Table 1'!$C$2:$C$591,MATCH(B158,'Reference Table 1'!$A$2:$A$591,0)),"")</f>
        <v/>
      </c>
      <c r="D158" s="179" t="str">
        <f>IFERROR(INDEX('Reference Table 1'!$D$3:$D$591,MATCH(B158,'Reference Table 1'!$A$3:$A$591,0)),"")</f>
        <v/>
      </c>
      <c r="E158" s="180" t="str">
        <f>IFERROR(INDEX('Reference Table 1'!$G$2:$G$591,MATCH(B158,'Reference Table 1'!$A$2:$A$591,0)), "")</f>
        <v/>
      </c>
      <c r="F158" s="205"/>
      <c r="G158" s="205"/>
      <c r="H158" s="7"/>
      <c r="I158" s="7"/>
      <c r="J158" s="7"/>
      <c r="K158" s="7"/>
      <c r="L158" s="7"/>
      <c r="M158" s="7"/>
      <c r="N158" s="215" t="str">
        <f t="shared" si="31"/>
        <v/>
      </c>
      <c r="O158" s="215" t="str">
        <f t="shared" si="32"/>
        <v/>
      </c>
      <c r="P158" s="215" t="str">
        <f t="shared" si="33"/>
        <v/>
      </c>
      <c r="Q158" s="215" t="str">
        <f t="shared" si="34"/>
        <v/>
      </c>
      <c r="R158" s="215" t="str">
        <f t="shared" si="35"/>
        <v/>
      </c>
      <c r="S158" s="215" t="str">
        <f t="shared" si="36"/>
        <v/>
      </c>
      <c r="T158" s="215">
        <f t="shared" si="37"/>
        <v>0</v>
      </c>
      <c r="U158" s="215">
        <f t="shared" si="38"/>
        <v>0</v>
      </c>
      <c r="V158" s="216">
        <f t="shared" si="39"/>
        <v>0</v>
      </c>
      <c r="Z158" s="154"/>
      <c r="AA158" s="155"/>
    </row>
    <row r="159" spans="2:27">
      <c r="B159" s="197"/>
      <c r="C159" s="179" t="str">
        <f>IFERROR(INDEX('Reference Table 1'!$C$2:$C$591,MATCH(B159,'Reference Table 1'!$A$2:$A$591,0)),"")</f>
        <v/>
      </c>
      <c r="D159" s="179" t="str">
        <f>IFERROR(INDEX('Reference Table 1'!$D$3:$D$591,MATCH(B159,'Reference Table 1'!$A$3:$A$591,0)),"")</f>
        <v/>
      </c>
      <c r="E159" s="180" t="str">
        <f>IFERROR(INDEX('Reference Table 1'!$G$2:$G$591,MATCH(B159,'Reference Table 1'!$A$2:$A$591,0)), "")</f>
        <v/>
      </c>
      <c r="F159" s="205"/>
      <c r="G159" s="205"/>
      <c r="H159" s="7"/>
      <c r="I159" s="7"/>
      <c r="J159" s="7"/>
      <c r="K159" s="7"/>
      <c r="L159" s="7"/>
      <c r="M159" s="7"/>
      <c r="N159" s="215" t="str">
        <f t="shared" si="31"/>
        <v/>
      </c>
      <c r="O159" s="215" t="str">
        <f t="shared" si="32"/>
        <v/>
      </c>
      <c r="P159" s="215" t="str">
        <f t="shared" si="33"/>
        <v/>
      </c>
      <c r="Q159" s="215" t="str">
        <f t="shared" si="34"/>
        <v/>
      </c>
      <c r="R159" s="215" t="str">
        <f t="shared" si="35"/>
        <v/>
      </c>
      <c r="S159" s="215" t="str">
        <f t="shared" si="36"/>
        <v/>
      </c>
      <c r="T159" s="215">
        <f t="shared" si="37"/>
        <v>0</v>
      </c>
      <c r="U159" s="215">
        <f t="shared" si="38"/>
        <v>0</v>
      </c>
      <c r="V159" s="216">
        <f t="shared" si="39"/>
        <v>0</v>
      </c>
      <c r="Z159" s="154"/>
      <c r="AA159" s="155"/>
    </row>
    <row r="160" spans="2:27">
      <c r="B160" s="197"/>
      <c r="C160" s="179" t="str">
        <f>IFERROR(INDEX('Reference Table 1'!$C$2:$C$591,MATCH(B160,'Reference Table 1'!$A$2:$A$591,0)),"")</f>
        <v/>
      </c>
      <c r="D160" s="179" t="str">
        <f>IFERROR(INDEX('Reference Table 1'!$D$3:$D$591,MATCH(B160,'Reference Table 1'!$A$3:$A$591,0)),"")</f>
        <v/>
      </c>
      <c r="E160" s="180" t="str">
        <f>IFERROR(INDEX('Reference Table 1'!$G$2:$G$591,MATCH(B160,'Reference Table 1'!$A$2:$A$591,0)), "")</f>
        <v/>
      </c>
      <c r="F160" s="205"/>
      <c r="G160" s="205"/>
      <c r="H160" s="7"/>
      <c r="I160" s="7"/>
      <c r="J160" s="7"/>
      <c r="K160" s="7"/>
      <c r="L160" s="7"/>
      <c r="M160" s="7"/>
      <c r="N160" s="215" t="str">
        <f t="shared" si="31"/>
        <v/>
      </c>
      <c r="O160" s="215" t="str">
        <f t="shared" si="32"/>
        <v/>
      </c>
      <c r="P160" s="215" t="str">
        <f t="shared" si="33"/>
        <v/>
      </c>
      <c r="Q160" s="215" t="str">
        <f t="shared" si="34"/>
        <v/>
      </c>
      <c r="R160" s="215" t="str">
        <f t="shared" si="35"/>
        <v/>
      </c>
      <c r="S160" s="215" t="str">
        <f t="shared" si="36"/>
        <v/>
      </c>
      <c r="T160" s="215">
        <f t="shared" si="37"/>
        <v>0</v>
      </c>
      <c r="U160" s="215">
        <f t="shared" si="38"/>
        <v>0</v>
      </c>
      <c r="V160" s="216">
        <f t="shared" si="39"/>
        <v>0</v>
      </c>
      <c r="Z160" s="154"/>
      <c r="AA160" s="155"/>
    </row>
    <row r="161" spans="2:27">
      <c r="B161" s="197"/>
      <c r="C161" s="179" t="str">
        <f>IFERROR(INDEX('Reference Table 1'!$C$2:$C$591,MATCH(B161,'Reference Table 1'!$A$2:$A$591,0)),"")</f>
        <v/>
      </c>
      <c r="D161" s="179" t="str">
        <f>IFERROR(INDEX('Reference Table 1'!$D$3:$D$591,MATCH(B161,'Reference Table 1'!$A$3:$A$591,0)),"")</f>
        <v/>
      </c>
      <c r="E161" s="180" t="str">
        <f>IFERROR(INDEX('Reference Table 1'!$G$2:$G$591,MATCH(B161,'Reference Table 1'!$A$2:$A$591,0)), "")</f>
        <v/>
      </c>
      <c r="F161" s="205"/>
      <c r="G161" s="205"/>
      <c r="H161" s="7"/>
      <c r="I161" s="7"/>
      <c r="J161" s="7"/>
      <c r="K161" s="7"/>
      <c r="L161" s="7"/>
      <c r="M161" s="7"/>
      <c r="N161" s="215" t="str">
        <f t="shared" si="31"/>
        <v/>
      </c>
      <c r="O161" s="215" t="str">
        <f t="shared" si="32"/>
        <v/>
      </c>
      <c r="P161" s="215" t="str">
        <f t="shared" si="33"/>
        <v/>
      </c>
      <c r="Q161" s="215" t="str">
        <f t="shared" si="34"/>
        <v/>
      </c>
      <c r="R161" s="215" t="str">
        <f t="shared" si="35"/>
        <v/>
      </c>
      <c r="S161" s="215" t="str">
        <f t="shared" si="36"/>
        <v/>
      </c>
      <c r="T161" s="215">
        <f t="shared" si="37"/>
        <v>0</v>
      </c>
      <c r="U161" s="215">
        <f t="shared" si="38"/>
        <v>0</v>
      </c>
      <c r="V161" s="216">
        <f t="shared" si="39"/>
        <v>0</v>
      </c>
      <c r="Z161" s="154"/>
      <c r="AA161" s="155"/>
    </row>
    <row r="162" spans="2:27">
      <c r="B162" s="197"/>
      <c r="C162" s="179" t="str">
        <f>IFERROR(INDEX('Reference Table 1'!$C$2:$C$591,MATCH(B162,'Reference Table 1'!$A$2:$A$591,0)),"")</f>
        <v/>
      </c>
      <c r="D162" s="179" t="str">
        <f>IFERROR(INDEX('Reference Table 1'!$D$3:$D$591,MATCH(B162,'Reference Table 1'!$A$3:$A$591,0)),"")</f>
        <v/>
      </c>
      <c r="E162" s="180" t="str">
        <f>IFERROR(INDEX('Reference Table 1'!$G$2:$G$591,MATCH(B162,'Reference Table 1'!$A$2:$A$591,0)), "")</f>
        <v/>
      </c>
      <c r="F162" s="205"/>
      <c r="G162" s="205"/>
      <c r="H162" s="7"/>
      <c r="I162" s="7"/>
      <c r="J162" s="7"/>
      <c r="K162" s="7"/>
      <c r="L162" s="7"/>
      <c r="M162" s="7"/>
      <c r="N162" s="215" t="str">
        <f t="shared" si="31"/>
        <v/>
      </c>
      <c r="O162" s="215" t="str">
        <f t="shared" si="32"/>
        <v/>
      </c>
      <c r="P162" s="215" t="str">
        <f t="shared" si="33"/>
        <v/>
      </c>
      <c r="Q162" s="215" t="str">
        <f t="shared" si="34"/>
        <v/>
      </c>
      <c r="R162" s="215" t="str">
        <f t="shared" si="35"/>
        <v/>
      </c>
      <c r="S162" s="215" t="str">
        <f t="shared" si="36"/>
        <v/>
      </c>
      <c r="T162" s="215">
        <f t="shared" si="37"/>
        <v>0</v>
      </c>
      <c r="U162" s="215">
        <f t="shared" si="38"/>
        <v>0</v>
      </c>
      <c r="V162" s="216">
        <f t="shared" si="39"/>
        <v>0</v>
      </c>
      <c r="Z162" s="154"/>
      <c r="AA162" s="155"/>
    </row>
    <row r="163" spans="2:27">
      <c r="B163" s="197"/>
      <c r="C163" s="179" t="str">
        <f>IFERROR(INDEX('Reference Table 1'!$C$2:$C$591,MATCH(B163,'Reference Table 1'!$A$2:$A$591,0)),"")</f>
        <v/>
      </c>
      <c r="D163" s="179" t="str">
        <f>IFERROR(INDEX('Reference Table 1'!$D$3:$D$591,MATCH(B163,'Reference Table 1'!$A$3:$A$591,0)),"")</f>
        <v/>
      </c>
      <c r="E163" s="180" t="str">
        <f>IFERROR(INDEX('Reference Table 1'!$G$2:$G$591,MATCH(B163,'Reference Table 1'!$A$2:$A$591,0)), "")</f>
        <v/>
      </c>
      <c r="F163" s="205"/>
      <c r="G163" s="205"/>
      <c r="H163" s="7"/>
      <c r="I163" s="7"/>
      <c r="J163" s="7"/>
      <c r="K163" s="7"/>
      <c r="L163" s="7"/>
      <c r="M163" s="7"/>
      <c r="N163" s="215" t="str">
        <f t="shared" si="31"/>
        <v/>
      </c>
      <c r="O163" s="215" t="str">
        <f t="shared" si="32"/>
        <v/>
      </c>
      <c r="P163" s="215" t="str">
        <f t="shared" si="33"/>
        <v/>
      </c>
      <c r="Q163" s="215" t="str">
        <f t="shared" si="34"/>
        <v/>
      </c>
      <c r="R163" s="215" t="str">
        <f t="shared" si="35"/>
        <v/>
      </c>
      <c r="S163" s="215" t="str">
        <f t="shared" si="36"/>
        <v/>
      </c>
      <c r="T163" s="215">
        <f t="shared" si="37"/>
        <v>0</v>
      </c>
      <c r="U163" s="215">
        <f t="shared" si="38"/>
        <v>0</v>
      </c>
      <c r="V163" s="216">
        <f t="shared" si="39"/>
        <v>0</v>
      </c>
      <c r="Z163" s="154"/>
      <c r="AA163" s="155"/>
    </row>
    <row r="164" spans="2:27">
      <c r="B164" s="197"/>
      <c r="C164" s="179" t="str">
        <f>IFERROR(INDEX('Reference Table 1'!$C$2:$C$591,MATCH(B164,'Reference Table 1'!$A$2:$A$591,0)),"")</f>
        <v/>
      </c>
      <c r="D164" s="179" t="str">
        <f>IFERROR(INDEX('Reference Table 1'!$D$3:$D$591,MATCH(B164,'Reference Table 1'!$A$3:$A$591,0)),"")</f>
        <v/>
      </c>
      <c r="E164" s="180" t="str">
        <f>IFERROR(INDEX('Reference Table 1'!$G$2:$G$591,MATCH(B164,'Reference Table 1'!$A$2:$A$591,0)), "")</f>
        <v/>
      </c>
      <c r="F164" s="205"/>
      <c r="G164" s="205"/>
      <c r="H164" s="7"/>
      <c r="I164" s="7"/>
      <c r="J164" s="7"/>
      <c r="K164" s="7"/>
      <c r="L164" s="7"/>
      <c r="M164" s="7"/>
      <c r="N164" s="215" t="str">
        <f t="shared" si="31"/>
        <v/>
      </c>
      <c r="O164" s="215" t="str">
        <f t="shared" si="32"/>
        <v/>
      </c>
      <c r="P164" s="215" t="str">
        <f t="shared" si="33"/>
        <v/>
      </c>
      <c r="Q164" s="215" t="str">
        <f t="shared" si="34"/>
        <v/>
      </c>
      <c r="R164" s="215" t="str">
        <f t="shared" si="35"/>
        <v/>
      </c>
      <c r="S164" s="215" t="str">
        <f t="shared" si="36"/>
        <v/>
      </c>
      <c r="T164" s="215">
        <f t="shared" si="37"/>
        <v>0</v>
      </c>
      <c r="U164" s="215">
        <f t="shared" si="38"/>
        <v>0</v>
      </c>
      <c r="V164" s="216">
        <f t="shared" si="39"/>
        <v>0</v>
      </c>
      <c r="Z164" s="154"/>
      <c r="AA164" s="155"/>
    </row>
    <row r="165" spans="2:27">
      <c r="B165" s="197"/>
      <c r="C165" s="179" t="str">
        <f>IFERROR(INDEX('Reference Table 1'!$C$2:$C$591,MATCH(B165,'Reference Table 1'!$A$2:$A$591,0)),"")</f>
        <v/>
      </c>
      <c r="D165" s="179" t="str">
        <f>IFERROR(INDEX('Reference Table 1'!$D$3:$D$591,MATCH(B165,'Reference Table 1'!$A$3:$A$591,0)),"")</f>
        <v/>
      </c>
      <c r="E165" s="180" t="str">
        <f>IFERROR(INDEX('Reference Table 1'!$G$2:$G$591,MATCH(B165,'Reference Table 1'!$A$2:$A$591,0)), "")</f>
        <v/>
      </c>
      <c r="F165" s="205"/>
      <c r="G165" s="205"/>
      <c r="H165" s="7"/>
      <c r="I165" s="7"/>
      <c r="J165" s="7"/>
      <c r="K165" s="7"/>
      <c r="L165" s="7"/>
      <c r="M165" s="7"/>
      <c r="N165" s="215" t="str">
        <f t="shared" si="31"/>
        <v/>
      </c>
      <c r="O165" s="215" t="str">
        <f t="shared" si="32"/>
        <v/>
      </c>
      <c r="P165" s="215" t="str">
        <f t="shared" si="33"/>
        <v/>
      </c>
      <c r="Q165" s="215" t="str">
        <f t="shared" si="34"/>
        <v/>
      </c>
      <c r="R165" s="215" t="str">
        <f t="shared" si="35"/>
        <v/>
      </c>
      <c r="S165" s="215" t="str">
        <f t="shared" si="36"/>
        <v/>
      </c>
      <c r="T165" s="215">
        <f t="shared" si="37"/>
        <v>0</v>
      </c>
      <c r="U165" s="215">
        <f t="shared" si="38"/>
        <v>0</v>
      </c>
      <c r="V165" s="216">
        <f t="shared" si="39"/>
        <v>0</v>
      </c>
      <c r="Z165" s="154"/>
      <c r="AA165" s="155"/>
    </row>
    <row r="166" spans="2:27">
      <c r="B166" s="197"/>
      <c r="C166" s="179" t="str">
        <f>IFERROR(INDEX('Reference Table 1'!$C$2:$C$591,MATCH(B166,'Reference Table 1'!$A$2:$A$591,0)),"")</f>
        <v/>
      </c>
      <c r="D166" s="179" t="str">
        <f>IFERROR(INDEX('Reference Table 1'!$D$3:$D$591,MATCH(B166,'Reference Table 1'!$A$3:$A$591,0)),"")</f>
        <v/>
      </c>
      <c r="E166" s="180" t="str">
        <f>IFERROR(INDEX('Reference Table 1'!$G$2:$G$591,MATCH(B166,'Reference Table 1'!$A$2:$A$591,0)), "")</f>
        <v/>
      </c>
      <c r="F166" s="205"/>
      <c r="G166" s="205"/>
      <c r="H166" s="7"/>
      <c r="I166" s="7"/>
      <c r="J166" s="7"/>
      <c r="K166" s="7"/>
      <c r="L166" s="7"/>
      <c r="M166" s="7"/>
      <c r="N166" s="215" t="str">
        <f t="shared" si="31"/>
        <v/>
      </c>
      <c r="O166" s="215" t="str">
        <f t="shared" si="32"/>
        <v/>
      </c>
      <c r="P166" s="215" t="str">
        <f t="shared" si="33"/>
        <v/>
      </c>
      <c r="Q166" s="215" t="str">
        <f t="shared" si="34"/>
        <v/>
      </c>
      <c r="R166" s="215" t="str">
        <f t="shared" si="35"/>
        <v/>
      </c>
      <c r="S166" s="215" t="str">
        <f t="shared" si="36"/>
        <v/>
      </c>
      <c r="T166" s="215">
        <f t="shared" si="37"/>
        <v>0</v>
      </c>
      <c r="U166" s="215">
        <f t="shared" si="38"/>
        <v>0</v>
      </c>
      <c r="V166" s="216">
        <f t="shared" si="39"/>
        <v>0</v>
      </c>
      <c r="Z166" s="154"/>
      <c r="AA166" s="155"/>
    </row>
    <row r="167" spans="2:27">
      <c r="B167" s="197"/>
      <c r="C167" s="179" t="str">
        <f>IFERROR(INDEX('Reference Table 1'!$C$2:$C$591,MATCH(B167,'Reference Table 1'!$A$2:$A$591,0)),"")</f>
        <v/>
      </c>
      <c r="D167" s="179" t="str">
        <f>IFERROR(INDEX('Reference Table 1'!$D$3:$D$591,MATCH(B167,'Reference Table 1'!$A$3:$A$591,0)),"")</f>
        <v/>
      </c>
      <c r="E167" s="180" t="str">
        <f>IFERROR(INDEX('Reference Table 1'!$G$2:$G$591,MATCH(B167,'Reference Table 1'!$A$2:$A$591,0)), "")</f>
        <v/>
      </c>
      <c r="F167" s="205"/>
      <c r="G167" s="205"/>
      <c r="H167" s="7"/>
      <c r="I167" s="7"/>
      <c r="J167" s="7"/>
      <c r="K167" s="7"/>
      <c r="L167" s="7"/>
      <c r="M167" s="7"/>
      <c r="N167" s="215" t="str">
        <f t="shared" si="31"/>
        <v/>
      </c>
      <c r="O167" s="215" t="str">
        <f t="shared" si="32"/>
        <v/>
      </c>
      <c r="P167" s="215" t="str">
        <f t="shared" si="33"/>
        <v/>
      </c>
      <c r="Q167" s="215" t="str">
        <f t="shared" si="34"/>
        <v/>
      </c>
      <c r="R167" s="215" t="str">
        <f t="shared" si="35"/>
        <v/>
      </c>
      <c r="S167" s="215" t="str">
        <f t="shared" si="36"/>
        <v/>
      </c>
      <c r="T167" s="215">
        <f t="shared" si="37"/>
        <v>0</v>
      </c>
      <c r="U167" s="215">
        <f t="shared" si="38"/>
        <v>0</v>
      </c>
      <c r="V167" s="216">
        <f t="shared" si="39"/>
        <v>0</v>
      </c>
      <c r="Z167" s="154"/>
      <c r="AA167" s="155"/>
    </row>
    <row r="168" spans="2:27">
      <c r="B168" s="197"/>
      <c r="C168" s="179" t="str">
        <f>IFERROR(INDEX('Reference Table 1'!$C$2:$C$591,MATCH(B168,'Reference Table 1'!$A$2:$A$591,0)),"")</f>
        <v/>
      </c>
      <c r="D168" s="179" t="str">
        <f>IFERROR(INDEX('Reference Table 1'!$D$3:$D$591,MATCH(B168,'Reference Table 1'!$A$3:$A$591,0)),"")</f>
        <v/>
      </c>
      <c r="E168" s="180" t="str">
        <f>IFERROR(INDEX('Reference Table 1'!$G$2:$G$591,MATCH(B168,'Reference Table 1'!$A$2:$A$591,0)), "")</f>
        <v/>
      </c>
      <c r="F168" s="205"/>
      <c r="G168" s="205"/>
      <c r="H168" s="7"/>
      <c r="I168" s="7"/>
      <c r="J168" s="7"/>
      <c r="K168" s="7"/>
      <c r="L168" s="7"/>
      <c r="M168" s="7"/>
      <c r="N168" s="215" t="str">
        <f t="shared" si="31"/>
        <v/>
      </c>
      <c r="O168" s="215" t="str">
        <f t="shared" si="32"/>
        <v/>
      </c>
      <c r="P168" s="215" t="str">
        <f t="shared" si="33"/>
        <v/>
      </c>
      <c r="Q168" s="215" t="str">
        <f t="shared" si="34"/>
        <v/>
      </c>
      <c r="R168" s="215" t="str">
        <f t="shared" si="35"/>
        <v/>
      </c>
      <c r="S168" s="215" t="str">
        <f t="shared" si="36"/>
        <v/>
      </c>
      <c r="T168" s="215">
        <f t="shared" si="37"/>
        <v>0</v>
      </c>
      <c r="U168" s="215">
        <f t="shared" si="38"/>
        <v>0</v>
      </c>
      <c r="V168" s="216">
        <f t="shared" si="39"/>
        <v>0</v>
      </c>
      <c r="Z168" s="154"/>
      <c r="AA168" s="155"/>
    </row>
    <row r="169" spans="2:27">
      <c r="B169" s="197"/>
      <c r="C169" s="179" t="str">
        <f>IFERROR(INDEX('Reference Table 1'!$C$2:$C$591,MATCH(B169,'Reference Table 1'!$A$2:$A$591,0)),"")</f>
        <v/>
      </c>
      <c r="D169" s="179" t="str">
        <f>IFERROR(INDEX('Reference Table 1'!$D$3:$D$591,MATCH(B169,'Reference Table 1'!$A$3:$A$591,0)),"")</f>
        <v/>
      </c>
      <c r="E169" s="180" t="str">
        <f>IFERROR(INDEX('Reference Table 1'!$G$2:$G$591,MATCH(B169,'Reference Table 1'!$A$2:$A$591,0)), "")</f>
        <v/>
      </c>
      <c r="F169" s="205"/>
      <c r="G169" s="205"/>
      <c r="H169" s="7"/>
      <c r="I169" s="7"/>
      <c r="J169" s="7"/>
      <c r="K169" s="7"/>
      <c r="L169" s="7"/>
      <c r="M169" s="7"/>
      <c r="N169" s="215" t="str">
        <f t="shared" si="31"/>
        <v/>
      </c>
      <c r="O169" s="215" t="str">
        <f t="shared" si="32"/>
        <v/>
      </c>
      <c r="P169" s="215" t="str">
        <f t="shared" si="33"/>
        <v/>
      </c>
      <c r="Q169" s="215" t="str">
        <f t="shared" si="34"/>
        <v/>
      </c>
      <c r="R169" s="215" t="str">
        <f t="shared" si="35"/>
        <v/>
      </c>
      <c r="S169" s="215" t="str">
        <f t="shared" si="36"/>
        <v/>
      </c>
      <c r="T169" s="215">
        <f t="shared" si="37"/>
        <v>0</v>
      </c>
      <c r="U169" s="215">
        <f t="shared" si="38"/>
        <v>0</v>
      </c>
      <c r="V169" s="216">
        <f t="shared" si="39"/>
        <v>0</v>
      </c>
      <c r="Z169" s="154"/>
      <c r="AA169" s="155"/>
    </row>
    <row r="170" spans="2:27">
      <c r="B170" s="197"/>
      <c r="C170" s="179" t="str">
        <f>IFERROR(INDEX('Reference Table 1'!$C$2:$C$591,MATCH(B170,'Reference Table 1'!$A$2:$A$591,0)),"")</f>
        <v/>
      </c>
      <c r="D170" s="179" t="str">
        <f>IFERROR(INDEX('Reference Table 1'!$D$3:$D$591,MATCH(B170,'Reference Table 1'!$A$3:$A$591,0)),"")</f>
        <v/>
      </c>
      <c r="E170" s="180" t="str">
        <f>IFERROR(INDEX('Reference Table 1'!$G$2:$G$591,MATCH(B170,'Reference Table 1'!$A$2:$A$591,0)), "")</f>
        <v/>
      </c>
      <c r="F170" s="205"/>
      <c r="G170" s="205"/>
      <c r="H170" s="7"/>
      <c r="I170" s="7"/>
      <c r="J170" s="7"/>
      <c r="K170" s="7"/>
      <c r="L170" s="7"/>
      <c r="M170" s="7"/>
      <c r="N170" s="215" t="str">
        <f t="shared" si="31"/>
        <v/>
      </c>
      <c r="O170" s="215" t="str">
        <f t="shared" si="32"/>
        <v/>
      </c>
      <c r="P170" s="215" t="str">
        <f t="shared" si="33"/>
        <v/>
      </c>
      <c r="Q170" s="215" t="str">
        <f t="shared" si="34"/>
        <v/>
      </c>
      <c r="R170" s="215" t="str">
        <f t="shared" si="35"/>
        <v/>
      </c>
      <c r="S170" s="215" t="str">
        <f t="shared" si="36"/>
        <v/>
      </c>
      <c r="T170" s="215">
        <f t="shared" si="37"/>
        <v>0</v>
      </c>
      <c r="U170" s="215">
        <f t="shared" si="38"/>
        <v>0</v>
      </c>
      <c r="V170" s="216">
        <f t="shared" si="39"/>
        <v>0</v>
      </c>
      <c r="Z170" s="154"/>
      <c r="AA170" s="155"/>
    </row>
    <row r="171" spans="2:27">
      <c r="B171" s="197"/>
      <c r="C171" s="179" t="str">
        <f>IFERROR(INDEX('Reference Table 1'!$C$2:$C$591,MATCH(B171,'Reference Table 1'!$A$2:$A$591,0)),"")</f>
        <v/>
      </c>
      <c r="D171" s="179" t="str">
        <f>IFERROR(INDEX('Reference Table 1'!$D$3:$D$591,MATCH(B171,'Reference Table 1'!$A$3:$A$591,0)),"")</f>
        <v/>
      </c>
      <c r="E171" s="180" t="str">
        <f>IFERROR(INDEX('Reference Table 1'!$G$2:$G$591,MATCH(B171,'Reference Table 1'!$A$2:$A$591,0)), "")</f>
        <v/>
      </c>
      <c r="F171" s="205"/>
      <c r="G171" s="205"/>
      <c r="H171" s="7"/>
      <c r="I171" s="7"/>
      <c r="J171" s="7"/>
      <c r="K171" s="7"/>
      <c r="L171" s="7"/>
      <c r="M171" s="7"/>
      <c r="N171" s="215" t="str">
        <f t="shared" si="31"/>
        <v/>
      </c>
      <c r="O171" s="215" t="str">
        <f t="shared" si="32"/>
        <v/>
      </c>
      <c r="P171" s="215" t="str">
        <f t="shared" si="33"/>
        <v/>
      </c>
      <c r="Q171" s="215" t="str">
        <f t="shared" si="34"/>
        <v/>
      </c>
      <c r="R171" s="215" t="str">
        <f t="shared" si="35"/>
        <v/>
      </c>
      <c r="S171" s="215" t="str">
        <f t="shared" si="36"/>
        <v/>
      </c>
      <c r="T171" s="215">
        <f t="shared" si="37"/>
        <v>0</v>
      </c>
      <c r="U171" s="215">
        <f t="shared" si="38"/>
        <v>0</v>
      </c>
      <c r="V171" s="216">
        <f t="shared" si="39"/>
        <v>0</v>
      </c>
      <c r="Z171" s="154"/>
      <c r="AA171" s="155"/>
    </row>
    <row r="172" spans="2:27">
      <c r="B172" s="197"/>
      <c r="C172" s="179" t="str">
        <f>IFERROR(INDEX('Reference Table 1'!$C$2:$C$591,MATCH(B172,'Reference Table 1'!$A$2:$A$591,0)),"")</f>
        <v/>
      </c>
      <c r="D172" s="179" t="str">
        <f>IFERROR(INDEX('Reference Table 1'!$D$3:$D$591,MATCH(B172,'Reference Table 1'!$A$3:$A$591,0)),"")</f>
        <v/>
      </c>
      <c r="E172" s="180" t="str">
        <f>IFERROR(INDEX('Reference Table 1'!$G$2:$G$591,MATCH(B172,'Reference Table 1'!$A$2:$A$591,0)), "")</f>
        <v/>
      </c>
      <c r="F172" s="205"/>
      <c r="G172" s="205"/>
      <c r="H172" s="7"/>
      <c r="I172" s="7"/>
      <c r="J172" s="7"/>
      <c r="K172" s="7"/>
      <c r="L172" s="7"/>
      <c r="M172" s="7"/>
      <c r="N172" s="215" t="str">
        <f t="shared" si="31"/>
        <v/>
      </c>
      <c r="O172" s="215" t="str">
        <f t="shared" si="32"/>
        <v/>
      </c>
      <c r="P172" s="215" t="str">
        <f t="shared" si="33"/>
        <v/>
      </c>
      <c r="Q172" s="215" t="str">
        <f t="shared" si="34"/>
        <v/>
      </c>
      <c r="R172" s="215" t="str">
        <f t="shared" si="35"/>
        <v/>
      </c>
      <c r="S172" s="215" t="str">
        <f t="shared" si="36"/>
        <v/>
      </c>
      <c r="T172" s="215">
        <f t="shared" si="37"/>
        <v>0</v>
      </c>
      <c r="U172" s="215">
        <f t="shared" si="38"/>
        <v>0</v>
      </c>
      <c r="V172" s="216">
        <f t="shared" si="39"/>
        <v>0</v>
      </c>
      <c r="Z172" s="154"/>
      <c r="AA172" s="155"/>
    </row>
    <row r="173" spans="2:27">
      <c r="B173" s="197"/>
      <c r="C173" s="179" t="str">
        <f>IFERROR(INDEX('Reference Table 1'!$C$2:$C$591,MATCH(B173,'Reference Table 1'!$A$2:$A$591,0)),"")</f>
        <v/>
      </c>
      <c r="D173" s="179" t="str">
        <f>IFERROR(INDEX('Reference Table 1'!$D$3:$D$591,MATCH(B173,'Reference Table 1'!$A$3:$A$591,0)),"")</f>
        <v/>
      </c>
      <c r="E173" s="180" t="str">
        <f>IFERROR(INDEX('Reference Table 1'!$G$2:$G$591,MATCH(B173,'Reference Table 1'!$A$2:$A$591,0)), "")</f>
        <v/>
      </c>
      <c r="F173" s="205"/>
      <c r="G173" s="205"/>
      <c r="H173" s="7"/>
      <c r="I173" s="7"/>
      <c r="J173" s="7"/>
      <c r="K173" s="7"/>
      <c r="L173" s="7"/>
      <c r="M173" s="7"/>
      <c r="N173" s="215" t="str">
        <f t="shared" si="31"/>
        <v/>
      </c>
      <c r="O173" s="215" t="str">
        <f t="shared" si="32"/>
        <v/>
      </c>
      <c r="P173" s="215" t="str">
        <f t="shared" si="33"/>
        <v/>
      </c>
      <c r="Q173" s="215" t="str">
        <f t="shared" si="34"/>
        <v/>
      </c>
      <c r="R173" s="215" t="str">
        <f t="shared" si="35"/>
        <v/>
      </c>
      <c r="S173" s="215" t="str">
        <f t="shared" si="36"/>
        <v/>
      </c>
      <c r="T173" s="215">
        <f t="shared" si="37"/>
        <v>0</v>
      </c>
      <c r="U173" s="215">
        <f t="shared" si="38"/>
        <v>0</v>
      </c>
      <c r="V173" s="216">
        <f t="shared" si="39"/>
        <v>0</v>
      </c>
      <c r="Z173" s="154"/>
      <c r="AA173" s="155"/>
    </row>
    <row r="174" spans="2:27">
      <c r="B174" s="197"/>
      <c r="C174" s="179" t="str">
        <f>IFERROR(INDEX('Reference Table 1'!$C$2:$C$591,MATCH(B174,'Reference Table 1'!$A$2:$A$591,0)),"")</f>
        <v/>
      </c>
      <c r="D174" s="179" t="str">
        <f>IFERROR(INDEX('Reference Table 1'!$D$3:$D$591,MATCH(B174,'Reference Table 1'!$A$3:$A$591,0)),"")</f>
        <v/>
      </c>
      <c r="E174" s="180" t="str">
        <f>IFERROR(INDEX('Reference Table 1'!$G$2:$G$591,MATCH(B174,'Reference Table 1'!$A$2:$A$591,0)), "")</f>
        <v/>
      </c>
      <c r="F174" s="205"/>
      <c r="G174" s="205"/>
      <c r="H174" s="7"/>
      <c r="I174" s="7"/>
      <c r="J174" s="7"/>
      <c r="K174" s="7"/>
      <c r="L174" s="7"/>
      <c r="M174" s="7"/>
      <c r="N174" s="215" t="str">
        <f t="shared" si="31"/>
        <v/>
      </c>
      <c r="O174" s="215" t="str">
        <f t="shared" si="32"/>
        <v/>
      </c>
      <c r="P174" s="215" t="str">
        <f t="shared" si="33"/>
        <v/>
      </c>
      <c r="Q174" s="215" t="str">
        <f t="shared" si="34"/>
        <v/>
      </c>
      <c r="R174" s="215" t="str">
        <f t="shared" si="35"/>
        <v/>
      </c>
      <c r="S174" s="215" t="str">
        <f t="shared" si="36"/>
        <v/>
      </c>
      <c r="T174" s="215">
        <f t="shared" si="37"/>
        <v>0</v>
      </c>
      <c r="U174" s="215">
        <f t="shared" si="38"/>
        <v>0</v>
      </c>
      <c r="V174" s="216">
        <f t="shared" si="39"/>
        <v>0</v>
      </c>
      <c r="Z174" s="154"/>
      <c r="AA174" s="155"/>
    </row>
    <row r="175" spans="2:27">
      <c r="B175" s="197"/>
      <c r="C175" s="179" t="str">
        <f>IFERROR(INDEX('Reference Table 1'!$C$2:$C$591,MATCH(B175,'Reference Table 1'!$A$2:$A$591,0)),"")</f>
        <v/>
      </c>
      <c r="D175" s="179" t="str">
        <f>IFERROR(INDEX('Reference Table 1'!$D$3:$D$591,MATCH(B175,'Reference Table 1'!$A$3:$A$591,0)),"")</f>
        <v/>
      </c>
      <c r="E175" s="180" t="str">
        <f>IFERROR(INDEX('Reference Table 1'!$G$2:$G$591,MATCH(B175,'Reference Table 1'!$A$2:$A$591,0)), "")</f>
        <v/>
      </c>
      <c r="F175" s="205"/>
      <c r="G175" s="205"/>
      <c r="H175" s="7"/>
      <c r="I175" s="7"/>
      <c r="J175" s="7"/>
      <c r="K175" s="7"/>
      <c r="L175" s="7"/>
      <c r="M175" s="7"/>
      <c r="N175" s="215" t="str">
        <f t="shared" si="31"/>
        <v/>
      </c>
      <c r="O175" s="215" t="str">
        <f t="shared" si="32"/>
        <v/>
      </c>
      <c r="P175" s="215" t="str">
        <f t="shared" si="33"/>
        <v/>
      </c>
      <c r="Q175" s="215" t="str">
        <f t="shared" si="34"/>
        <v/>
      </c>
      <c r="R175" s="215" t="str">
        <f t="shared" si="35"/>
        <v/>
      </c>
      <c r="S175" s="215" t="str">
        <f t="shared" si="36"/>
        <v/>
      </c>
      <c r="T175" s="215">
        <f t="shared" si="37"/>
        <v>0</v>
      </c>
      <c r="U175" s="215">
        <f t="shared" si="38"/>
        <v>0</v>
      </c>
      <c r="V175" s="216">
        <f t="shared" si="39"/>
        <v>0</v>
      </c>
      <c r="Z175" s="154"/>
      <c r="AA175" s="155"/>
    </row>
    <row r="176" spans="2:27">
      <c r="B176" s="197"/>
      <c r="C176" s="179" t="str">
        <f>IFERROR(INDEX('Reference Table 1'!$C$2:$C$591,MATCH(B176,'Reference Table 1'!$A$2:$A$591,0)),"")</f>
        <v/>
      </c>
      <c r="D176" s="179" t="str">
        <f>IFERROR(INDEX('Reference Table 1'!$D$3:$D$591,MATCH(B176,'Reference Table 1'!$A$3:$A$591,0)),"")</f>
        <v/>
      </c>
      <c r="E176" s="180" t="str">
        <f>IFERROR(INDEX('Reference Table 1'!$G$2:$G$591,MATCH(B176,'Reference Table 1'!$A$2:$A$591,0)), "")</f>
        <v/>
      </c>
      <c r="F176" s="205"/>
      <c r="G176" s="205"/>
      <c r="H176" s="7"/>
      <c r="I176" s="7"/>
      <c r="J176" s="7"/>
      <c r="K176" s="7"/>
      <c r="L176" s="7"/>
      <c r="M176" s="7"/>
      <c r="N176" s="215" t="str">
        <f t="shared" ref="N176:N211" si="40">IFERROR(H176*$E176,"")</f>
        <v/>
      </c>
      <c r="O176" s="215" t="str">
        <f t="shared" ref="O176:O211" si="41">IFERROR(I176*$E176,"")</f>
        <v/>
      </c>
      <c r="P176" s="215" t="str">
        <f t="shared" ref="P176:P211" si="42">IFERROR(J176*$E176,"")</f>
        <v/>
      </c>
      <c r="Q176" s="215" t="str">
        <f t="shared" ref="Q176:Q211" si="43">IFERROR(K176*$E176,"")</f>
        <v/>
      </c>
      <c r="R176" s="215" t="str">
        <f t="shared" ref="R176:R211" si="44">IFERROR(L176*$E176,"")</f>
        <v/>
      </c>
      <c r="S176" s="215" t="str">
        <f t="shared" ref="S176:S211" si="45">IFERROR(M176*$E176,"")</f>
        <v/>
      </c>
      <c r="T176" s="215">
        <f t="shared" ref="T176:T211" si="46">SUM(N176:S176)</f>
        <v>0</v>
      </c>
      <c r="U176" s="215">
        <f t="shared" ref="U176:U211" si="47">T176*0.04</f>
        <v>0</v>
      </c>
      <c r="V176" s="216">
        <f t="shared" ref="V176:V211" si="48">IFERROR(SUM(T176:U176),"")</f>
        <v>0</v>
      </c>
      <c r="Z176" s="154"/>
      <c r="AA176" s="155"/>
    </row>
    <row r="177" spans="2:27">
      <c r="B177" s="197"/>
      <c r="C177" s="179" t="str">
        <f>IFERROR(INDEX('Reference Table 1'!$C$2:$C$591,MATCH(B177,'Reference Table 1'!$A$2:$A$591,0)),"")</f>
        <v/>
      </c>
      <c r="D177" s="179" t="str">
        <f>IFERROR(INDEX('Reference Table 1'!$D$3:$D$591,MATCH(B177,'Reference Table 1'!$A$3:$A$591,0)),"")</f>
        <v/>
      </c>
      <c r="E177" s="180" t="str">
        <f>IFERROR(INDEX('Reference Table 1'!$G$2:$G$591,MATCH(B177,'Reference Table 1'!$A$2:$A$591,0)), "")</f>
        <v/>
      </c>
      <c r="F177" s="205"/>
      <c r="G177" s="205"/>
      <c r="H177" s="7"/>
      <c r="I177" s="7"/>
      <c r="J177" s="7"/>
      <c r="K177" s="7"/>
      <c r="L177" s="7"/>
      <c r="M177" s="7"/>
      <c r="N177" s="215" t="str">
        <f t="shared" si="40"/>
        <v/>
      </c>
      <c r="O177" s="215" t="str">
        <f t="shared" si="41"/>
        <v/>
      </c>
      <c r="P177" s="215" t="str">
        <f t="shared" si="42"/>
        <v/>
      </c>
      <c r="Q177" s="215" t="str">
        <f t="shared" si="43"/>
        <v/>
      </c>
      <c r="R177" s="215" t="str">
        <f t="shared" si="44"/>
        <v/>
      </c>
      <c r="S177" s="215" t="str">
        <f t="shared" si="45"/>
        <v/>
      </c>
      <c r="T177" s="215">
        <f t="shared" si="46"/>
        <v>0</v>
      </c>
      <c r="U177" s="215">
        <f t="shared" si="47"/>
        <v>0</v>
      </c>
      <c r="V177" s="216">
        <f t="shared" si="48"/>
        <v>0</v>
      </c>
      <c r="Z177" s="154"/>
      <c r="AA177" s="155"/>
    </row>
    <row r="178" spans="2:27">
      <c r="B178" s="197"/>
      <c r="C178" s="179" t="str">
        <f>IFERROR(INDEX('Reference Table 1'!$C$2:$C$591,MATCH(B178,'Reference Table 1'!$A$2:$A$591,0)),"")</f>
        <v/>
      </c>
      <c r="D178" s="179" t="str">
        <f>IFERROR(INDEX('Reference Table 1'!$D$3:$D$591,MATCH(B178,'Reference Table 1'!$A$3:$A$591,0)),"")</f>
        <v/>
      </c>
      <c r="E178" s="180" t="str">
        <f>IFERROR(INDEX('Reference Table 1'!$G$2:$G$591,MATCH(B178,'Reference Table 1'!$A$2:$A$591,0)), "")</f>
        <v/>
      </c>
      <c r="F178" s="205"/>
      <c r="G178" s="205"/>
      <c r="H178" s="7"/>
      <c r="I178" s="7"/>
      <c r="J178" s="7"/>
      <c r="K178" s="7"/>
      <c r="L178" s="7"/>
      <c r="M178" s="7"/>
      <c r="N178" s="215" t="str">
        <f t="shared" si="40"/>
        <v/>
      </c>
      <c r="O178" s="215" t="str">
        <f t="shared" si="41"/>
        <v/>
      </c>
      <c r="P178" s="215" t="str">
        <f t="shared" si="42"/>
        <v/>
      </c>
      <c r="Q178" s="215" t="str">
        <f t="shared" si="43"/>
        <v/>
      </c>
      <c r="R178" s="215" t="str">
        <f t="shared" si="44"/>
        <v/>
      </c>
      <c r="S178" s="215" t="str">
        <f t="shared" si="45"/>
        <v/>
      </c>
      <c r="T178" s="215">
        <f t="shared" si="46"/>
        <v>0</v>
      </c>
      <c r="U178" s="215">
        <f t="shared" si="47"/>
        <v>0</v>
      </c>
      <c r="V178" s="216">
        <f t="shared" si="48"/>
        <v>0</v>
      </c>
      <c r="Z178" s="154"/>
      <c r="AA178" s="155"/>
    </row>
    <row r="179" spans="2:27">
      <c r="B179" s="197"/>
      <c r="C179" s="179" t="str">
        <f>IFERROR(INDEX('Reference Table 1'!$C$2:$C$591,MATCH(B179,'Reference Table 1'!$A$2:$A$591,0)),"")</f>
        <v/>
      </c>
      <c r="D179" s="179" t="str">
        <f>IFERROR(INDEX('Reference Table 1'!$D$3:$D$591,MATCH(B179,'Reference Table 1'!$A$3:$A$591,0)),"")</f>
        <v/>
      </c>
      <c r="E179" s="180" t="str">
        <f>IFERROR(INDEX('Reference Table 1'!$G$2:$G$591,MATCH(B179,'Reference Table 1'!$A$2:$A$591,0)), "")</f>
        <v/>
      </c>
      <c r="F179" s="205"/>
      <c r="G179" s="205"/>
      <c r="H179" s="7"/>
      <c r="I179" s="7"/>
      <c r="J179" s="7"/>
      <c r="K179" s="7"/>
      <c r="L179" s="7"/>
      <c r="M179" s="7"/>
      <c r="N179" s="215" t="str">
        <f t="shared" si="40"/>
        <v/>
      </c>
      <c r="O179" s="215" t="str">
        <f t="shared" si="41"/>
        <v/>
      </c>
      <c r="P179" s="215" t="str">
        <f t="shared" si="42"/>
        <v/>
      </c>
      <c r="Q179" s="215" t="str">
        <f t="shared" si="43"/>
        <v/>
      </c>
      <c r="R179" s="215" t="str">
        <f t="shared" si="44"/>
        <v/>
      </c>
      <c r="S179" s="215" t="str">
        <f t="shared" si="45"/>
        <v/>
      </c>
      <c r="T179" s="215">
        <f t="shared" si="46"/>
        <v>0</v>
      </c>
      <c r="U179" s="215">
        <f t="shared" si="47"/>
        <v>0</v>
      </c>
      <c r="V179" s="216">
        <f t="shared" si="48"/>
        <v>0</v>
      </c>
      <c r="Z179" s="154"/>
      <c r="AA179" s="155"/>
    </row>
    <row r="180" spans="2:27">
      <c r="B180" s="197"/>
      <c r="C180" s="179" t="str">
        <f>IFERROR(INDEX('Reference Table 1'!$C$2:$C$591,MATCH(B180,'Reference Table 1'!$A$2:$A$591,0)),"")</f>
        <v/>
      </c>
      <c r="D180" s="179" t="str">
        <f>IFERROR(INDEX('Reference Table 1'!$D$3:$D$591,MATCH(B180,'Reference Table 1'!$A$3:$A$591,0)),"")</f>
        <v/>
      </c>
      <c r="E180" s="180" t="str">
        <f>IFERROR(INDEX('Reference Table 1'!$G$2:$G$591,MATCH(B180,'Reference Table 1'!$A$2:$A$591,0)), "")</f>
        <v/>
      </c>
      <c r="F180" s="205"/>
      <c r="G180" s="205"/>
      <c r="H180" s="7"/>
      <c r="I180" s="7"/>
      <c r="J180" s="7"/>
      <c r="K180" s="7"/>
      <c r="L180" s="7"/>
      <c r="M180" s="7"/>
      <c r="N180" s="215" t="str">
        <f t="shared" si="40"/>
        <v/>
      </c>
      <c r="O180" s="215" t="str">
        <f t="shared" si="41"/>
        <v/>
      </c>
      <c r="P180" s="215" t="str">
        <f t="shared" si="42"/>
        <v/>
      </c>
      <c r="Q180" s="215" t="str">
        <f t="shared" si="43"/>
        <v/>
      </c>
      <c r="R180" s="215" t="str">
        <f t="shared" si="44"/>
        <v/>
      </c>
      <c r="S180" s="215" t="str">
        <f t="shared" si="45"/>
        <v/>
      </c>
      <c r="T180" s="215">
        <f t="shared" si="46"/>
        <v>0</v>
      </c>
      <c r="U180" s="215">
        <f t="shared" si="47"/>
        <v>0</v>
      </c>
      <c r="V180" s="216">
        <f t="shared" si="48"/>
        <v>0</v>
      </c>
      <c r="Z180" s="154"/>
      <c r="AA180" s="155"/>
    </row>
    <row r="181" spans="2:27">
      <c r="B181" s="197"/>
      <c r="C181" s="179" t="str">
        <f>IFERROR(INDEX('Reference Table 1'!$C$2:$C$591,MATCH(B181,'Reference Table 1'!$A$2:$A$591,0)),"")</f>
        <v/>
      </c>
      <c r="D181" s="179" t="str">
        <f>IFERROR(INDEX('Reference Table 1'!$D$3:$D$591,MATCH(B181,'Reference Table 1'!$A$3:$A$591,0)),"")</f>
        <v/>
      </c>
      <c r="E181" s="180" t="str">
        <f>IFERROR(INDEX('Reference Table 1'!$G$2:$G$591,MATCH(B181,'Reference Table 1'!$A$2:$A$591,0)), "")</f>
        <v/>
      </c>
      <c r="F181" s="205"/>
      <c r="G181" s="205"/>
      <c r="H181" s="7"/>
      <c r="I181" s="7"/>
      <c r="J181" s="7"/>
      <c r="K181" s="7"/>
      <c r="L181" s="7"/>
      <c r="M181" s="7"/>
      <c r="N181" s="215" t="str">
        <f t="shared" si="40"/>
        <v/>
      </c>
      <c r="O181" s="215" t="str">
        <f t="shared" si="41"/>
        <v/>
      </c>
      <c r="P181" s="215" t="str">
        <f t="shared" si="42"/>
        <v/>
      </c>
      <c r="Q181" s="215" t="str">
        <f t="shared" si="43"/>
        <v/>
      </c>
      <c r="R181" s="215" t="str">
        <f t="shared" si="44"/>
        <v/>
      </c>
      <c r="S181" s="215" t="str">
        <f t="shared" si="45"/>
        <v/>
      </c>
      <c r="T181" s="215">
        <f t="shared" si="46"/>
        <v>0</v>
      </c>
      <c r="U181" s="215">
        <f t="shared" si="47"/>
        <v>0</v>
      </c>
      <c r="V181" s="216">
        <f t="shared" si="48"/>
        <v>0</v>
      </c>
      <c r="Z181" s="154"/>
      <c r="AA181" s="155"/>
    </row>
    <row r="182" spans="2:27">
      <c r="B182" s="197"/>
      <c r="C182" s="179" t="str">
        <f>IFERROR(INDEX('Reference Table 1'!$C$2:$C$591,MATCH(B182,'Reference Table 1'!$A$2:$A$591,0)),"")</f>
        <v/>
      </c>
      <c r="D182" s="179" t="str">
        <f>IFERROR(INDEX('Reference Table 1'!$D$3:$D$591,MATCH(B182,'Reference Table 1'!$A$3:$A$591,0)),"")</f>
        <v/>
      </c>
      <c r="E182" s="180" t="str">
        <f>IFERROR(INDEX('Reference Table 1'!$G$2:$G$591,MATCH(B182,'Reference Table 1'!$A$2:$A$591,0)), "")</f>
        <v/>
      </c>
      <c r="F182" s="205"/>
      <c r="G182" s="205"/>
      <c r="H182" s="7"/>
      <c r="I182" s="7"/>
      <c r="J182" s="7"/>
      <c r="K182" s="7"/>
      <c r="L182" s="7"/>
      <c r="M182" s="7"/>
      <c r="N182" s="215" t="str">
        <f t="shared" si="40"/>
        <v/>
      </c>
      <c r="O182" s="215" t="str">
        <f t="shared" si="41"/>
        <v/>
      </c>
      <c r="P182" s="215" t="str">
        <f t="shared" si="42"/>
        <v/>
      </c>
      <c r="Q182" s="215" t="str">
        <f t="shared" si="43"/>
        <v/>
      </c>
      <c r="R182" s="215" t="str">
        <f t="shared" si="44"/>
        <v/>
      </c>
      <c r="S182" s="215" t="str">
        <f t="shared" si="45"/>
        <v/>
      </c>
      <c r="T182" s="215">
        <f t="shared" si="46"/>
        <v>0</v>
      </c>
      <c r="U182" s="215">
        <f t="shared" si="47"/>
        <v>0</v>
      </c>
      <c r="V182" s="216">
        <f t="shared" si="48"/>
        <v>0</v>
      </c>
      <c r="Z182" s="154"/>
      <c r="AA182" s="155"/>
    </row>
    <row r="183" spans="2:27">
      <c r="B183" s="197"/>
      <c r="C183" s="179" t="str">
        <f>IFERROR(INDEX('Reference Table 1'!$C$2:$C$591,MATCH(B183,'Reference Table 1'!$A$2:$A$591,0)),"")</f>
        <v/>
      </c>
      <c r="D183" s="179" t="str">
        <f>IFERROR(INDEX('Reference Table 1'!$D$3:$D$591,MATCH(B183,'Reference Table 1'!$A$3:$A$591,0)),"")</f>
        <v/>
      </c>
      <c r="E183" s="180" t="str">
        <f>IFERROR(INDEX('Reference Table 1'!$G$2:$G$591,MATCH(B183,'Reference Table 1'!$A$2:$A$591,0)), "")</f>
        <v/>
      </c>
      <c r="F183" s="205"/>
      <c r="G183" s="205"/>
      <c r="H183" s="7"/>
      <c r="I183" s="7"/>
      <c r="J183" s="7"/>
      <c r="K183" s="7"/>
      <c r="L183" s="7"/>
      <c r="M183" s="7"/>
      <c r="N183" s="215" t="str">
        <f t="shared" si="40"/>
        <v/>
      </c>
      <c r="O183" s="215" t="str">
        <f t="shared" si="41"/>
        <v/>
      </c>
      <c r="P183" s="215" t="str">
        <f t="shared" si="42"/>
        <v/>
      </c>
      <c r="Q183" s="215" t="str">
        <f t="shared" si="43"/>
        <v/>
      </c>
      <c r="R183" s="215" t="str">
        <f t="shared" si="44"/>
        <v/>
      </c>
      <c r="S183" s="215" t="str">
        <f t="shared" si="45"/>
        <v/>
      </c>
      <c r="T183" s="215">
        <f t="shared" si="46"/>
        <v>0</v>
      </c>
      <c r="U183" s="215">
        <f t="shared" si="47"/>
        <v>0</v>
      </c>
      <c r="V183" s="216">
        <f t="shared" si="48"/>
        <v>0</v>
      </c>
      <c r="Z183" s="154"/>
      <c r="AA183" s="155"/>
    </row>
    <row r="184" spans="2:27">
      <c r="B184" s="197"/>
      <c r="C184" s="179" t="str">
        <f>IFERROR(INDEX('Reference Table 1'!$C$2:$C$591,MATCH(B184,'Reference Table 1'!$A$2:$A$591,0)),"")</f>
        <v/>
      </c>
      <c r="D184" s="179" t="str">
        <f>IFERROR(INDEX('Reference Table 1'!$D$3:$D$591,MATCH(B184,'Reference Table 1'!$A$3:$A$591,0)),"")</f>
        <v/>
      </c>
      <c r="E184" s="180" t="str">
        <f>IFERROR(INDEX('Reference Table 1'!$G$2:$G$591,MATCH(B184,'Reference Table 1'!$A$2:$A$591,0)), "")</f>
        <v/>
      </c>
      <c r="F184" s="205"/>
      <c r="G184" s="205"/>
      <c r="H184" s="7"/>
      <c r="I184" s="7"/>
      <c r="J184" s="7"/>
      <c r="K184" s="7"/>
      <c r="L184" s="7"/>
      <c r="M184" s="7"/>
      <c r="N184" s="215" t="str">
        <f t="shared" si="40"/>
        <v/>
      </c>
      <c r="O184" s="215" t="str">
        <f t="shared" si="41"/>
        <v/>
      </c>
      <c r="P184" s="215" t="str">
        <f t="shared" si="42"/>
        <v/>
      </c>
      <c r="Q184" s="215" t="str">
        <f t="shared" si="43"/>
        <v/>
      </c>
      <c r="R184" s="215" t="str">
        <f t="shared" si="44"/>
        <v/>
      </c>
      <c r="S184" s="215" t="str">
        <f t="shared" si="45"/>
        <v/>
      </c>
      <c r="T184" s="215">
        <f t="shared" si="46"/>
        <v>0</v>
      </c>
      <c r="U184" s="215">
        <f t="shared" si="47"/>
        <v>0</v>
      </c>
      <c r="V184" s="216">
        <f t="shared" si="48"/>
        <v>0</v>
      </c>
      <c r="Z184" s="154"/>
      <c r="AA184" s="155"/>
    </row>
    <row r="185" spans="2:27">
      <c r="B185" s="197"/>
      <c r="C185" s="179" t="str">
        <f>IFERROR(INDEX('Reference Table 1'!$C$2:$C$591,MATCH(B185,'Reference Table 1'!$A$2:$A$591,0)),"")</f>
        <v/>
      </c>
      <c r="D185" s="179" t="str">
        <f>IFERROR(INDEX('Reference Table 1'!$D$3:$D$591,MATCH(B185,'Reference Table 1'!$A$3:$A$591,0)),"")</f>
        <v/>
      </c>
      <c r="E185" s="180" t="str">
        <f>IFERROR(INDEX('Reference Table 1'!$G$2:$G$591,MATCH(B185,'Reference Table 1'!$A$2:$A$591,0)), "")</f>
        <v/>
      </c>
      <c r="F185" s="205"/>
      <c r="G185" s="205"/>
      <c r="H185" s="7"/>
      <c r="I185" s="7"/>
      <c r="J185" s="7"/>
      <c r="K185" s="7"/>
      <c r="L185" s="7"/>
      <c r="M185" s="7"/>
      <c r="N185" s="215" t="str">
        <f t="shared" si="40"/>
        <v/>
      </c>
      <c r="O185" s="215" t="str">
        <f t="shared" si="41"/>
        <v/>
      </c>
      <c r="P185" s="215" t="str">
        <f t="shared" si="42"/>
        <v/>
      </c>
      <c r="Q185" s="215" t="str">
        <f t="shared" si="43"/>
        <v/>
      </c>
      <c r="R185" s="215" t="str">
        <f t="shared" si="44"/>
        <v/>
      </c>
      <c r="S185" s="215" t="str">
        <f t="shared" si="45"/>
        <v/>
      </c>
      <c r="T185" s="215">
        <f t="shared" si="46"/>
        <v>0</v>
      </c>
      <c r="U185" s="215">
        <f t="shared" si="47"/>
        <v>0</v>
      </c>
      <c r="V185" s="216">
        <f t="shared" si="48"/>
        <v>0</v>
      </c>
      <c r="Z185" s="154"/>
      <c r="AA185" s="155"/>
    </row>
    <row r="186" spans="2:27">
      <c r="B186" s="197"/>
      <c r="C186" s="179" t="str">
        <f>IFERROR(INDEX('Reference Table 1'!$C$2:$C$591,MATCH(B186,'Reference Table 1'!$A$2:$A$591,0)),"")</f>
        <v/>
      </c>
      <c r="D186" s="179" t="str">
        <f>IFERROR(INDEX('Reference Table 1'!$D$3:$D$591,MATCH(B186,'Reference Table 1'!$A$3:$A$591,0)),"")</f>
        <v/>
      </c>
      <c r="E186" s="180" t="str">
        <f>IFERROR(INDEX('Reference Table 1'!$G$2:$G$591,MATCH(B186,'Reference Table 1'!$A$2:$A$591,0)), "")</f>
        <v/>
      </c>
      <c r="F186" s="205"/>
      <c r="G186" s="205"/>
      <c r="H186" s="7"/>
      <c r="I186" s="7"/>
      <c r="J186" s="7"/>
      <c r="K186" s="7"/>
      <c r="L186" s="7"/>
      <c r="M186" s="7"/>
      <c r="N186" s="215" t="str">
        <f t="shared" si="40"/>
        <v/>
      </c>
      <c r="O186" s="215" t="str">
        <f t="shared" si="41"/>
        <v/>
      </c>
      <c r="P186" s="215" t="str">
        <f t="shared" si="42"/>
        <v/>
      </c>
      <c r="Q186" s="215" t="str">
        <f t="shared" si="43"/>
        <v/>
      </c>
      <c r="R186" s="215" t="str">
        <f t="shared" si="44"/>
        <v/>
      </c>
      <c r="S186" s="215" t="str">
        <f t="shared" si="45"/>
        <v/>
      </c>
      <c r="T186" s="215">
        <f t="shared" si="46"/>
        <v>0</v>
      </c>
      <c r="U186" s="215">
        <f t="shared" si="47"/>
        <v>0</v>
      </c>
      <c r="V186" s="216">
        <f t="shared" si="48"/>
        <v>0</v>
      </c>
      <c r="Z186" s="154"/>
      <c r="AA186" s="155"/>
    </row>
    <row r="187" spans="2:27">
      <c r="B187" s="197"/>
      <c r="C187" s="179" t="str">
        <f>IFERROR(INDEX('Reference Table 1'!$C$2:$C$591,MATCH(B187,'Reference Table 1'!$A$2:$A$591,0)),"")</f>
        <v/>
      </c>
      <c r="D187" s="179" t="str">
        <f>IFERROR(INDEX('Reference Table 1'!$D$3:$D$591,MATCH(B187,'Reference Table 1'!$A$3:$A$591,0)),"")</f>
        <v/>
      </c>
      <c r="E187" s="180" t="str">
        <f>IFERROR(INDEX('Reference Table 1'!$G$2:$G$591,MATCH(B187,'Reference Table 1'!$A$2:$A$591,0)), "")</f>
        <v/>
      </c>
      <c r="F187" s="205"/>
      <c r="G187" s="205"/>
      <c r="H187" s="7"/>
      <c r="I187" s="7"/>
      <c r="J187" s="7"/>
      <c r="K187" s="7"/>
      <c r="L187" s="7"/>
      <c r="M187" s="7"/>
      <c r="N187" s="215" t="str">
        <f t="shared" si="40"/>
        <v/>
      </c>
      <c r="O187" s="215" t="str">
        <f t="shared" si="41"/>
        <v/>
      </c>
      <c r="P187" s="215" t="str">
        <f t="shared" si="42"/>
        <v/>
      </c>
      <c r="Q187" s="215" t="str">
        <f t="shared" si="43"/>
        <v/>
      </c>
      <c r="R187" s="215" t="str">
        <f t="shared" si="44"/>
        <v/>
      </c>
      <c r="S187" s="215" t="str">
        <f t="shared" si="45"/>
        <v/>
      </c>
      <c r="T187" s="215">
        <f t="shared" si="46"/>
        <v>0</v>
      </c>
      <c r="U187" s="215">
        <f t="shared" si="47"/>
        <v>0</v>
      </c>
      <c r="V187" s="216">
        <f t="shared" si="48"/>
        <v>0</v>
      </c>
      <c r="Z187" s="154"/>
      <c r="AA187" s="155"/>
    </row>
    <row r="188" spans="2:27">
      <c r="B188" s="197"/>
      <c r="C188" s="179" t="str">
        <f>IFERROR(INDEX('Reference Table 1'!$C$2:$C$591,MATCH(B188,'Reference Table 1'!$A$2:$A$591,0)),"")</f>
        <v/>
      </c>
      <c r="D188" s="179" t="str">
        <f>IFERROR(INDEX('Reference Table 1'!$D$3:$D$591,MATCH(B188,'Reference Table 1'!$A$3:$A$591,0)),"")</f>
        <v/>
      </c>
      <c r="E188" s="180" t="str">
        <f>IFERROR(INDEX('Reference Table 1'!$G$2:$G$591,MATCH(B188,'Reference Table 1'!$A$2:$A$591,0)), "")</f>
        <v/>
      </c>
      <c r="F188" s="205"/>
      <c r="G188" s="205"/>
      <c r="H188" s="7"/>
      <c r="I188" s="7"/>
      <c r="J188" s="7"/>
      <c r="K188" s="7"/>
      <c r="L188" s="7"/>
      <c r="M188" s="7"/>
      <c r="N188" s="215" t="str">
        <f t="shared" si="40"/>
        <v/>
      </c>
      <c r="O188" s="215" t="str">
        <f t="shared" si="41"/>
        <v/>
      </c>
      <c r="P188" s="215" t="str">
        <f t="shared" si="42"/>
        <v/>
      </c>
      <c r="Q188" s="215" t="str">
        <f t="shared" si="43"/>
        <v/>
      </c>
      <c r="R188" s="215" t="str">
        <f t="shared" si="44"/>
        <v/>
      </c>
      <c r="S188" s="215" t="str">
        <f t="shared" si="45"/>
        <v/>
      </c>
      <c r="T188" s="215">
        <f t="shared" si="46"/>
        <v>0</v>
      </c>
      <c r="U188" s="215">
        <f t="shared" si="47"/>
        <v>0</v>
      </c>
      <c r="V188" s="216">
        <f t="shared" si="48"/>
        <v>0</v>
      </c>
      <c r="Z188" s="154"/>
      <c r="AA188" s="155"/>
    </row>
    <row r="189" spans="2:27">
      <c r="B189" s="197"/>
      <c r="C189" s="179" t="str">
        <f>IFERROR(INDEX('Reference Table 1'!$C$2:$C$591,MATCH(B189,'Reference Table 1'!$A$2:$A$591,0)),"")</f>
        <v/>
      </c>
      <c r="D189" s="179" t="str">
        <f>IFERROR(INDEX('Reference Table 1'!$D$3:$D$591,MATCH(B189,'Reference Table 1'!$A$3:$A$591,0)),"")</f>
        <v/>
      </c>
      <c r="E189" s="180" t="str">
        <f>IFERROR(INDEX('Reference Table 1'!$G$2:$G$591,MATCH(B189,'Reference Table 1'!$A$2:$A$591,0)), "")</f>
        <v/>
      </c>
      <c r="F189" s="205"/>
      <c r="G189" s="205"/>
      <c r="H189" s="7"/>
      <c r="I189" s="7"/>
      <c r="J189" s="7"/>
      <c r="K189" s="7"/>
      <c r="L189" s="7"/>
      <c r="M189" s="7"/>
      <c r="N189" s="215" t="str">
        <f t="shared" si="40"/>
        <v/>
      </c>
      <c r="O189" s="215" t="str">
        <f t="shared" si="41"/>
        <v/>
      </c>
      <c r="P189" s="215" t="str">
        <f t="shared" si="42"/>
        <v/>
      </c>
      <c r="Q189" s="215" t="str">
        <f t="shared" si="43"/>
        <v/>
      </c>
      <c r="R189" s="215" t="str">
        <f t="shared" si="44"/>
        <v/>
      </c>
      <c r="S189" s="215" t="str">
        <f t="shared" si="45"/>
        <v/>
      </c>
      <c r="T189" s="215">
        <f t="shared" si="46"/>
        <v>0</v>
      </c>
      <c r="U189" s="215">
        <f t="shared" si="47"/>
        <v>0</v>
      </c>
      <c r="V189" s="216">
        <f t="shared" si="48"/>
        <v>0</v>
      </c>
      <c r="Z189" s="154"/>
      <c r="AA189" s="155"/>
    </row>
    <row r="190" spans="2:27">
      <c r="B190" s="197"/>
      <c r="C190" s="179" t="str">
        <f>IFERROR(INDEX('Reference Table 1'!$C$2:$C$591,MATCH(B190,'Reference Table 1'!$A$2:$A$591,0)),"")</f>
        <v/>
      </c>
      <c r="D190" s="179" t="str">
        <f>IFERROR(INDEX('Reference Table 1'!$D$3:$D$591,MATCH(B190,'Reference Table 1'!$A$3:$A$591,0)),"")</f>
        <v/>
      </c>
      <c r="E190" s="180" t="str">
        <f>IFERROR(INDEX('Reference Table 1'!$G$2:$G$591,MATCH(B190,'Reference Table 1'!$A$2:$A$591,0)), "")</f>
        <v/>
      </c>
      <c r="F190" s="205"/>
      <c r="G190" s="205"/>
      <c r="H190" s="7"/>
      <c r="I190" s="7"/>
      <c r="J190" s="7"/>
      <c r="K190" s="7"/>
      <c r="L190" s="7"/>
      <c r="M190" s="7"/>
      <c r="N190" s="215" t="str">
        <f t="shared" si="40"/>
        <v/>
      </c>
      <c r="O190" s="215" t="str">
        <f t="shared" si="41"/>
        <v/>
      </c>
      <c r="P190" s="215" t="str">
        <f t="shared" si="42"/>
        <v/>
      </c>
      <c r="Q190" s="215" t="str">
        <f t="shared" si="43"/>
        <v/>
      </c>
      <c r="R190" s="215" t="str">
        <f t="shared" si="44"/>
        <v/>
      </c>
      <c r="S190" s="215" t="str">
        <f t="shared" si="45"/>
        <v/>
      </c>
      <c r="T190" s="215">
        <f t="shared" si="46"/>
        <v>0</v>
      </c>
      <c r="U190" s="215">
        <f t="shared" si="47"/>
        <v>0</v>
      </c>
      <c r="V190" s="216">
        <f t="shared" si="48"/>
        <v>0</v>
      </c>
      <c r="Z190" s="154"/>
      <c r="AA190" s="155"/>
    </row>
    <row r="191" spans="2:27">
      <c r="B191" s="197"/>
      <c r="C191" s="179" t="str">
        <f>IFERROR(INDEX('Reference Table 1'!$C$2:$C$591,MATCH(B191,'Reference Table 1'!$A$2:$A$591,0)),"")</f>
        <v/>
      </c>
      <c r="D191" s="179" t="str">
        <f>IFERROR(INDEX('Reference Table 1'!$D$3:$D$591,MATCH(B191,'Reference Table 1'!$A$3:$A$591,0)),"")</f>
        <v/>
      </c>
      <c r="E191" s="180" t="str">
        <f>IFERROR(INDEX('Reference Table 1'!$G$2:$G$591,MATCH(B191,'Reference Table 1'!$A$2:$A$591,0)), "")</f>
        <v/>
      </c>
      <c r="F191" s="205"/>
      <c r="G191" s="205"/>
      <c r="H191" s="7"/>
      <c r="I191" s="7"/>
      <c r="J191" s="7"/>
      <c r="K191" s="7"/>
      <c r="L191" s="7"/>
      <c r="M191" s="7"/>
      <c r="N191" s="215" t="str">
        <f t="shared" si="40"/>
        <v/>
      </c>
      <c r="O191" s="215" t="str">
        <f t="shared" si="41"/>
        <v/>
      </c>
      <c r="P191" s="215" t="str">
        <f t="shared" si="42"/>
        <v/>
      </c>
      <c r="Q191" s="215" t="str">
        <f t="shared" si="43"/>
        <v/>
      </c>
      <c r="R191" s="215" t="str">
        <f t="shared" si="44"/>
        <v/>
      </c>
      <c r="S191" s="215" t="str">
        <f t="shared" si="45"/>
        <v/>
      </c>
      <c r="T191" s="215">
        <f t="shared" si="46"/>
        <v>0</v>
      </c>
      <c r="U191" s="215">
        <f t="shared" si="47"/>
        <v>0</v>
      </c>
      <c r="V191" s="216">
        <f t="shared" si="48"/>
        <v>0</v>
      </c>
      <c r="Z191" s="154"/>
      <c r="AA191" s="155"/>
    </row>
    <row r="192" spans="2:27">
      <c r="B192" s="197"/>
      <c r="C192" s="179" t="str">
        <f>IFERROR(INDEX('Reference Table 1'!$C$2:$C$591,MATCH(B192,'Reference Table 1'!$A$2:$A$591,0)),"")</f>
        <v/>
      </c>
      <c r="D192" s="179" t="str">
        <f>IFERROR(INDEX('Reference Table 1'!$D$3:$D$591,MATCH(B192,'Reference Table 1'!$A$3:$A$591,0)),"")</f>
        <v/>
      </c>
      <c r="E192" s="180" t="str">
        <f>IFERROR(INDEX('Reference Table 1'!$G$2:$G$591,MATCH(B192,'Reference Table 1'!$A$2:$A$591,0)), "")</f>
        <v/>
      </c>
      <c r="F192" s="205"/>
      <c r="G192" s="205"/>
      <c r="H192" s="7"/>
      <c r="I192" s="7"/>
      <c r="J192" s="7"/>
      <c r="K192" s="7"/>
      <c r="L192" s="7"/>
      <c r="M192" s="7"/>
      <c r="N192" s="215" t="str">
        <f t="shared" si="40"/>
        <v/>
      </c>
      <c r="O192" s="215" t="str">
        <f t="shared" si="41"/>
        <v/>
      </c>
      <c r="P192" s="215" t="str">
        <f t="shared" si="42"/>
        <v/>
      </c>
      <c r="Q192" s="215" t="str">
        <f t="shared" si="43"/>
        <v/>
      </c>
      <c r="R192" s="215" t="str">
        <f t="shared" si="44"/>
        <v/>
      </c>
      <c r="S192" s="215" t="str">
        <f t="shared" si="45"/>
        <v/>
      </c>
      <c r="T192" s="215">
        <f t="shared" si="46"/>
        <v>0</v>
      </c>
      <c r="U192" s="215">
        <f t="shared" si="47"/>
        <v>0</v>
      </c>
      <c r="V192" s="216">
        <f t="shared" si="48"/>
        <v>0</v>
      </c>
      <c r="Z192" s="154"/>
      <c r="AA192" s="155"/>
    </row>
    <row r="193" spans="2:27">
      <c r="B193" s="197"/>
      <c r="C193" s="179" t="str">
        <f>IFERROR(INDEX('Reference Table 1'!$C$2:$C$591,MATCH(B193,'Reference Table 1'!$A$2:$A$591,0)),"")</f>
        <v/>
      </c>
      <c r="D193" s="179" t="str">
        <f>IFERROR(INDEX('Reference Table 1'!$D$3:$D$591,MATCH(B193,'Reference Table 1'!$A$3:$A$591,0)),"")</f>
        <v/>
      </c>
      <c r="E193" s="180" t="str">
        <f>IFERROR(INDEX('Reference Table 1'!$G$2:$G$591,MATCH(B193,'Reference Table 1'!$A$2:$A$591,0)), "")</f>
        <v/>
      </c>
      <c r="F193" s="205"/>
      <c r="G193" s="205"/>
      <c r="H193" s="7"/>
      <c r="I193" s="7"/>
      <c r="J193" s="7"/>
      <c r="K193" s="7"/>
      <c r="L193" s="7"/>
      <c r="M193" s="7"/>
      <c r="N193" s="215" t="str">
        <f t="shared" si="40"/>
        <v/>
      </c>
      <c r="O193" s="215" t="str">
        <f t="shared" si="41"/>
        <v/>
      </c>
      <c r="P193" s="215" t="str">
        <f t="shared" si="42"/>
        <v/>
      </c>
      <c r="Q193" s="215" t="str">
        <f t="shared" si="43"/>
        <v/>
      </c>
      <c r="R193" s="215" t="str">
        <f t="shared" si="44"/>
        <v/>
      </c>
      <c r="S193" s="215" t="str">
        <f t="shared" si="45"/>
        <v/>
      </c>
      <c r="T193" s="215">
        <f t="shared" si="46"/>
        <v>0</v>
      </c>
      <c r="U193" s="215">
        <f t="shared" si="47"/>
        <v>0</v>
      </c>
      <c r="V193" s="216">
        <f t="shared" si="48"/>
        <v>0</v>
      </c>
      <c r="Z193" s="154"/>
      <c r="AA193" s="155"/>
    </row>
    <row r="194" spans="2:27">
      <c r="B194" s="197"/>
      <c r="C194" s="179" t="str">
        <f>IFERROR(INDEX('Reference Table 1'!$C$2:$C$591,MATCH(B194,'Reference Table 1'!$A$2:$A$591,0)),"")</f>
        <v/>
      </c>
      <c r="D194" s="179" t="str">
        <f>IFERROR(INDEX('Reference Table 1'!$D$3:$D$591,MATCH(B194,'Reference Table 1'!$A$3:$A$591,0)),"")</f>
        <v/>
      </c>
      <c r="E194" s="180" t="str">
        <f>IFERROR(INDEX('Reference Table 1'!$G$2:$G$591,MATCH(B194,'Reference Table 1'!$A$2:$A$591,0)), "")</f>
        <v/>
      </c>
      <c r="F194" s="205"/>
      <c r="G194" s="205"/>
      <c r="H194" s="7"/>
      <c r="I194" s="7"/>
      <c r="J194" s="7"/>
      <c r="K194" s="7"/>
      <c r="L194" s="7"/>
      <c r="M194" s="7"/>
      <c r="N194" s="215" t="str">
        <f t="shared" si="40"/>
        <v/>
      </c>
      <c r="O194" s="215" t="str">
        <f t="shared" si="41"/>
        <v/>
      </c>
      <c r="P194" s="215" t="str">
        <f t="shared" si="42"/>
        <v/>
      </c>
      <c r="Q194" s="215" t="str">
        <f t="shared" si="43"/>
        <v/>
      </c>
      <c r="R194" s="215" t="str">
        <f t="shared" si="44"/>
        <v/>
      </c>
      <c r="S194" s="215" t="str">
        <f t="shared" si="45"/>
        <v/>
      </c>
      <c r="T194" s="215">
        <f t="shared" si="46"/>
        <v>0</v>
      </c>
      <c r="U194" s="215">
        <f t="shared" si="47"/>
        <v>0</v>
      </c>
      <c r="V194" s="216">
        <f t="shared" si="48"/>
        <v>0</v>
      </c>
      <c r="Z194" s="154"/>
      <c r="AA194" s="155"/>
    </row>
    <row r="195" spans="2:27">
      <c r="B195" s="197"/>
      <c r="C195" s="179" t="str">
        <f>IFERROR(INDEX('Reference Table 1'!$C$2:$C$591,MATCH(B195,'Reference Table 1'!$A$2:$A$591,0)),"")</f>
        <v/>
      </c>
      <c r="D195" s="179" t="str">
        <f>IFERROR(INDEX('Reference Table 1'!$D$3:$D$591,MATCH(B195,'Reference Table 1'!$A$3:$A$591,0)),"")</f>
        <v/>
      </c>
      <c r="E195" s="180" t="str">
        <f>IFERROR(INDEX('Reference Table 1'!$G$2:$G$591,MATCH(B195,'Reference Table 1'!$A$2:$A$591,0)), "")</f>
        <v/>
      </c>
      <c r="F195" s="205"/>
      <c r="G195" s="205"/>
      <c r="H195" s="7"/>
      <c r="I195" s="7"/>
      <c r="J195" s="7"/>
      <c r="K195" s="7"/>
      <c r="L195" s="7"/>
      <c r="M195" s="7"/>
      <c r="N195" s="215" t="str">
        <f t="shared" si="40"/>
        <v/>
      </c>
      <c r="O195" s="215" t="str">
        <f t="shared" si="41"/>
        <v/>
      </c>
      <c r="P195" s="215" t="str">
        <f t="shared" si="42"/>
        <v/>
      </c>
      <c r="Q195" s="215" t="str">
        <f t="shared" si="43"/>
        <v/>
      </c>
      <c r="R195" s="215" t="str">
        <f t="shared" si="44"/>
        <v/>
      </c>
      <c r="S195" s="215" t="str">
        <f t="shared" si="45"/>
        <v/>
      </c>
      <c r="T195" s="215">
        <f t="shared" si="46"/>
        <v>0</v>
      </c>
      <c r="U195" s="215">
        <f t="shared" si="47"/>
        <v>0</v>
      </c>
      <c r="V195" s="216">
        <f t="shared" si="48"/>
        <v>0</v>
      </c>
      <c r="Z195" s="154"/>
      <c r="AA195" s="155"/>
    </row>
    <row r="196" spans="2:27">
      <c r="B196" s="197"/>
      <c r="C196" s="179" t="str">
        <f>IFERROR(INDEX('Reference Table 1'!$C$2:$C$591,MATCH(B196,'Reference Table 1'!$A$2:$A$591,0)),"")</f>
        <v/>
      </c>
      <c r="D196" s="179" t="str">
        <f>IFERROR(INDEX('Reference Table 1'!$D$3:$D$591,MATCH(B196,'Reference Table 1'!$A$3:$A$591,0)),"")</f>
        <v/>
      </c>
      <c r="E196" s="180" t="str">
        <f>IFERROR(INDEX('Reference Table 1'!$G$2:$G$591,MATCH(B196,'Reference Table 1'!$A$2:$A$591,0)), "")</f>
        <v/>
      </c>
      <c r="F196" s="205"/>
      <c r="G196" s="205"/>
      <c r="H196" s="7"/>
      <c r="I196" s="7"/>
      <c r="J196" s="7"/>
      <c r="K196" s="7"/>
      <c r="L196" s="7"/>
      <c r="M196" s="7"/>
      <c r="N196" s="215" t="str">
        <f t="shared" si="40"/>
        <v/>
      </c>
      <c r="O196" s="215" t="str">
        <f t="shared" si="41"/>
        <v/>
      </c>
      <c r="P196" s="215" t="str">
        <f t="shared" si="42"/>
        <v/>
      </c>
      <c r="Q196" s="215" t="str">
        <f t="shared" si="43"/>
        <v/>
      </c>
      <c r="R196" s="215" t="str">
        <f t="shared" si="44"/>
        <v/>
      </c>
      <c r="S196" s="215" t="str">
        <f t="shared" si="45"/>
        <v/>
      </c>
      <c r="T196" s="215">
        <f t="shared" si="46"/>
        <v>0</v>
      </c>
      <c r="U196" s="215">
        <f t="shared" si="47"/>
        <v>0</v>
      </c>
      <c r="V196" s="216">
        <f t="shared" si="48"/>
        <v>0</v>
      </c>
      <c r="Z196" s="154"/>
      <c r="AA196" s="155"/>
    </row>
    <row r="197" spans="2:27">
      <c r="B197" s="197"/>
      <c r="C197" s="179" t="str">
        <f>IFERROR(INDEX('Reference Table 1'!$C$2:$C$591,MATCH(B197,'Reference Table 1'!$A$2:$A$591,0)),"")</f>
        <v/>
      </c>
      <c r="D197" s="179" t="str">
        <f>IFERROR(INDEX('Reference Table 1'!$D$3:$D$591,MATCH(B197,'Reference Table 1'!$A$3:$A$591,0)),"")</f>
        <v/>
      </c>
      <c r="E197" s="180" t="str">
        <f>IFERROR(INDEX('Reference Table 1'!$G$2:$G$591,MATCH(B197,'Reference Table 1'!$A$2:$A$591,0)), "")</f>
        <v/>
      </c>
      <c r="F197" s="205"/>
      <c r="G197" s="205"/>
      <c r="H197" s="7"/>
      <c r="I197" s="7"/>
      <c r="J197" s="7"/>
      <c r="K197" s="7"/>
      <c r="L197" s="7"/>
      <c r="M197" s="7"/>
      <c r="N197" s="215" t="str">
        <f t="shared" si="40"/>
        <v/>
      </c>
      <c r="O197" s="215" t="str">
        <f t="shared" si="41"/>
        <v/>
      </c>
      <c r="P197" s="215" t="str">
        <f t="shared" si="42"/>
        <v/>
      </c>
      <c r="Q197" s="215" t="str">
        <f t="shared" si="43"/>
        <v/>
      </c>
      <c r="R197" s="215" t="str">
        <f t="shared" si="44"/>
        <v/>
      </c>
      <c r="S197" s="215" t="str">
        <f t="shared" si="45"/>
        <v/>
      </c>
      <c r="T197" s="215">
        <f t="shared" si="46"/>
        <v>0</v>
      </c>
      <c r="U197" s="215">
        <f t="shared" si="47"/>
        <v>0</v>
      </c>
      <c r="V197" s="216">
        <f t="shared" si="48"/>
        <v>0</v>
      </c>
      <c r="Z197" s="154"/>
      <c r="AA197" s="155"/>
    </row>
    <row r="198" spans="2:27">
      <c r="B198" s="197"/>
      <c r="C198" s="179" t="str">
        <f>IFERROR(INDEX('Reference Table 1'!$C$2:$C$591,MATCH(B198,'Reference Table 1'!$A$2:$A$591,0)),"")</f>
        <v/>
      </c>
      <c r="D198" s="179" t="str">
        <f>IFERROR(INDEX('Reference Table 1'!$D$3:$D$591,MATCH(B198,'Reference Table 1'!$A$3:$A$591,0)),"")</f>
        <v/>
      </c>
      <c r="E198" s="180" t="str">
        <f>IFERROR(INDEX('Reference Table 1'!$G$2:$G$591,MATCH(B198,'Reference Table 1'!$A$2:$A$591,0)), "")</f>
        <v/>
      </c>
      <c r="F198" s="205"/>
      <c r="G198" s="205"/>
      <c r="H198" s="7"/>
      <c r="I198" s="7"/>
      <c r="J198" s="7"/>
      <c r="K198" s="7"/>
      <c r="L198" s="7"/>
      <c r="M198" s="7"/>
      <c r="N198" s="215" t="str">
        <f t="shared" si="40"/>
        <v/>
      </c>
      <c r="O198" s="215" t="str">
        <f t="shared" si="41"/>
        <v/>
      </c>
      <c r="P198" s="215" t="str">
        <f t="shared" si="42"/>
        <v/>
      </c>
      <c r="Q198" s="215" t="str">
        <f t="shared" si="43"/>
        <v/>
      </c>
      <c r="R198" s="215" t="str">
        <f t="shared" si="44"/>
        <v/>
      </c>
      <c r="S198" s="215" t="str">
        <f t="shared" si="45"/>
        <v/>
      </c>
      <c r="T198" s="215">
        <f t="shared" si="46"/>
        <v>0</v>
      </c>
      <c r="U198" s="215">
        <f t="shared" si="47"/>
        <v>0</v>
      </c>
      <c r="V198" s="216">
        <f t="shared" si="48"/>
        <v>0</v>
      </c>
      <c r="Z198" s="154"/>
      <c r="AA198" s="155"/>
    </row>
    <row r="199" spans="2:27">
      <c r="B199" s="197"/>
      <c r="C199" s="179" t="str">
        <f>IFERROR(INDEX('Reference Table 1'!$C$2:$C$591,MATCH(B199,'Reference Table 1'!$A$2:$A$591,0)),"")</f>
        <v/>
      </c>
      <c r="D199" s="179" t="str">
        <f>IFERROR(INDEX('Reference Table 1'!$D$3:$D$591,MATCH(B199,'Reference Table 1'!$A$3:$A$591,0)),"")</f>
        <v/>
      </c>
      <c r="E199" s="180" t="str">
        <f>IFERROR(INDEX('Reference Table 1'!$G$2:$G$591,MATCH(B199,'Reference Table 1'!$A$2:$A$591,0)), "")</f>
        <v/>
      </c>
      <c r="F199" s="205"/>
      <c r="G199" s="205"/>
      <c r="H199" s="7"/>
      <c r="I199" s="7"/>
      <c r="J199" s="7"/>
      <c r="K199" s="7"/>
      <c r="L199" s="7"/>
      <c r="M199" s="7"/>
      <c r="N199" s="215" t="str">
        <f t="shared" si="40"/>
        <v/>
      </c>
      <c r="O199" s="215" t="str">
        <f t="shared" si="41"/>
        <v/>
      </c>
      <c r="P199" s="215" t="str">
        <f t="shared" si="42"/>
        <v/>
      </c>
      <c r="Q199" s="215" t="str">
        <f t="shared" si="43"/>
        <v/>
      </c>
      <c r="R199" s="215" t="str">
        <f t="shared" si="44"/>
        <v/>
      </c>
      <c r="S199" s="215" t="str">
        <f t="shared" si="45"/>
        <v/>
      </c>
      <c r="T199" s="215">
        <f t="shared" si="46"/>
        <v>0</v>
      </c>
      <c r="U199" s="215">
        <f t="shared" si="47"/>
        <v>0</v>
      </c>
      <c r="V199" s="216">
        <f t="shared" si="48"/>
        <v>0</v>
      </c>
      <c r="Z199" s="154"/>
      <c r="AA199" s="155"/>
    </row>
    <row r="200" spans="2:27">
      <c r="B200" s="197"/>
      <c r="C200" s="179" t="str">
        <f>IFERROR(INDEX('Reference Table 1'!$C$2:$C$591,MATCH(B200,'Reference Table 1'!$A$2:$A$591,0)),"")</f>
        <v/>
      </c>
      <c r="D200" s="179" t="str">
        <f>IFERROR(INDEX('Reference Table 1'!$D$3:$D$591,MATCH(B200,'Reference Table 1'!$A$3:$A$591,0)),"")</f>
        <v/>
      </c>
      <c r="E200" s="180" t="str">
        <f>IFERROR(INDEX('Reference Table 1'!$G$2:$G$591,MATCH(B200,'Reference Table 1'!$A$2:$A$591,0)), "")</f>
        <v/>
      </c>
      <c r="F200" s="205"/>
      <c r="G200" s="205"/>
      <c r="H200" s="7"/>
      <c r="I200" s="7"/>
      <c r="J200" s="7"/>
      <c r="K200" s="7"/>
      <c r="L200" s="7"/>
      <c r="M200" s="7"/>
      <c r="N200" s="215" t="str">
        <f t="shared" si="40"/>
        <v/>
      </c>
      <c r="O200" s="215" t="str">
        <f t="shared" si="41"/>
        <v/>
      </c>
      <c r="P200" s="215" t="str">
        <f t="shared" si="42"/>
        <v/>
      </c>
      <c r="Q200" s="215" t="str">
        <f t="shared" si="43"/>
        <v/>
      </c>
      <c r="R200" s="215" t="str">
        <f t="shared" si="44"/>
        <v/>
      </c>
      <c r="S200" s="215" t="str">
        <f t="shared" si="45"/>
        <v/>
      </c>
      <c r="T200" s="215">
        <f t="shared" si="46"/>
        <v>0</v>
      </c>
      <c r="U200" s="215">
        <f t="shared" si="47"/>
        <v>0</v>
      </c>
      <c r="V200" s="216">
        <f t="shared" si="48"/>
        <v>0</v>
      </c>
      <c r="Z200" s="154"/>
      <c r="AA200" s="155"/>
    </row>
    <row r="201" spans="2:27">
      <c r="B201" s="197"/>
      <c r="C201" s="179" t="str">
        <f>IFERROR(INDEX('Reference Table 1'!$C$2:$C$591,MATCH(B201,'Reference Table 1'!$A$2:$A$591,0)),"")</f>
        <v/>
      </c>
      <c r="D201" s="179" t="str">
        <f>IFERROR(INDEX('Reference Table 1'!$D$3:$D$591,MATCH(B201,'Reference Table 1'!$A$3:$A$591,0)),"")</f>
        <v/>
      </c>
      <c r="E201" s="180" t="str">
        <f>IFERROR(INDEX('Reference Table 1'!$G$2:$G$591,MATCH(B201,'Reference Table 1'!$A$2:$A$591,0)), "")</f>
        <v/>
      </c>
      <c r="F201" s="205"/>
      <c r="G201" s="205"/>
      <c r="H201" s="7"/>
      <c r="I201" s="7"/>
      <c r="J201" s="7"/>
      <c r="K201" s="7"/>
      <c r="L201" s="7"/>
      <c r="M201" s="7"/>
      <c r="N201" s="215" t="str">
        <f t="shared" si="40"/>
        <v/>
      </c>
      <c r="O201" s="215" t="str">
        <f t="shared" si="41"/>
        <v/>
      </c>
      <c r="P201" s="215" t="str">
        <f t="shared" si="42"/>
        <v/>
      </c>
      <c r="Q201" s="215" t="str">
        <f t="shared" si="43"/>
        <v/>
      </c>
      <c r="R201" s="215" t="str">
        <f t="shared" si="44"/>
        <v/>
      </c>
      <c r="S201" s="215" t="str">
        <f t="shared" si="45"/>
        <v/>
      </c>
      <c r="T201" s="215">
        <f t="shared" si="46"/>
        <v>0</v>
      </c>
      <c r="U201" s="215">
        <f t="shared" si="47"/>
        <v>0</v>
      </c>
      <c r="V201" s="216">
        <f t="shared" si="48"/>
        <v>0</v>
      </c>
      <c r="Z201" s="154"/>
      <c r="AA201" s="155"/>
    </row>
    <row r="202" spans="2:27">
      <c r="B202" s="197"/>
      <c r="C202" s="179" t="str">
        <f>IFERROR(INDEX('Reference Table 1'!$C$2:$C$591,MATCH(B202,'Reference Table 1'!$A$2:$A$591,0)),"")</f>
        <v/>
      </c>
      <c r="D202" s="179" t="str">
        <f>IFERROR(INDEX('Reference Table 1'!$D$3:$D$591,MATCH(B202,'Reference Table 1'!$A$3:$A$591,0)),"")</f>
        <v/>
      </c>
      <c r="E202" s="180" t="str">
        <f>IFERROR(INDEX('Reference Table 1'!$G$2:$G$591,MATCH(B202,'Reference Table 1'!$A$2:$A$591,0)), "")</f>
        <v/>
      </c>
      <c r="F202" s="205"/>
      <c r="G202" s="205"/>
      <c r="H202" s="7"/>
      <c r="I202" s="7"/>
      <c r="J202" s="7"/>
      <c r="K202" s="7"/>
      <c r="L202" s="7"/>
      <c r="M202" s="7"/>
      <c r="N202" s="215" t="str">
        <f t="shared" si="40"/>
        <v/>
      </c>
      <c r="O202" s="215" t="str">
        <f t="shared" si="41"/>
        <v/>
      </c>
      <c r="P202" s="215" t="str">
        <f t="shared" si="42"/>
        <v/>
      </c>
      <c r="Q202" s="215" t="str">
        <f t="shared" si="43"/>
        <v/>
      </c>
      <c r="R202" s="215" t="str">
        <f t="shared" si="44"/>
        <v/>
      </c>
      <c r="S202" s="215" t="str">
        <f t="shared" si="45"/>
        <v/>
      </c>
      <c r="T202" s="215">
        <f t="shared" si="46"/>
        <v>0</v>
      </c>
      <c r="U202" s="215">
        <f t="shared" si="47"/>
        <v>0</v>
      </c>
      <c r="V202" s="216">
        <f t="shared" si="48"/>
        <v>0</v>
      </c>
      <c r="Z202" s="154"/>
      <c r="AA202" s="155"/>
    </row>
    <row r="203" spans="2:27">
      <c r="B203" s="197"/>
      <c r="C203" s="179" t="str">
        <f>IFERROR(INDEX('Reference Table 1'!$C$2:$C$591,MATCH(B203,'Reference Table 1'!$A$2:$A$591,0)),"")</f>
        <v/>
      </c>
      <c r="D203" s="179" t="str">
        <f>IFERROR(INDEX('Reference Table 1'!$D$3:$D$591,MATCH(B203,'Reference Table 1'!$A$3:$A$591,0)),"")</f>
        <v/>
      </c>
      <c r="E203" s="180" t="str">
        <f>IFERROR(INDEX('Reference Table 1'!$G$2:$G$591,MATCH(B203,'Reference Table 1'!$A$2:$A$591,0)), "")</f>
        <v/>
      </c>
      <c r="F203" s="205"/>
      <c r="G203" s="205"/>
      <c r="H203" s="7"/>
      <c r="I203" s="7"/>
      <c r="J203" s="7"/>
      <c r="K203" s="7"/>
      <c r="L203" s="7"/>
      <c r="M203" s="7"/>
      <c r="N203" s="215" t="str">
        <f t="shared" si="40"/>
        <v/>
      </c>
      <c r="O203" s="215" t="str">
        <f t="shared" si="41"/>
        <v/>
      </c>
      <c r="P203" s="215" t="str">
        <f t="shared" si="42"/>
        <v/>
      </c>
      <c r="Q203" s="215" t="str">
        <f t="shared" si="43"/>
        <v/>
      </c>
      <c r="R203" s="215" t="str">
        <f t="shared" si="44"/>
        <v/>
      </c>
      <c r="S203" s="215" t="str">
        <f t="shared" si="45"/>
        <v/>
      </c>
      <c r="T203" s="215">
        <f t="shared" si="46"/>
        <v>0</v>
      </c>
      <c r="U203" s="215">
        <f t="shared" si="47"/>
        <v>0</v>
      </c>
      <c r="V203" s="216">
        <f t="shared" si="48"/>
        <v>0</v>
      </c>
      <c r="Z203" s="154"/>
      <c r="AA203" s="155"/>
    </row>
    <row r="204" spans="2:27">
      <c r="B204" s="197"/>
      <c r="C204" s="179" t="str">
        <f>IFERROR(INDEX('Reference Table 1'!$C$2:$C$591,MATCH(B204,'Reference Table 1'!$A$2:$A$591,0)),"")</f>
        <v/>
      </c>
      <c r="D204" s="179" t="str">
        <f>IFERROR(INDEX('Reference Table 1'!$D$3:$D$591,MATCH(B204,'Reference Table 1'!$A$3:$A$591,0)),"")</f>
        <v/>
      </c>
      <c r="E204" s="180" t="str">
        <f>IFERROR(INDEX('Reference Table 1'!$G$2:$G$591,MATCH(B204,'Reference Table 1'!$A$2:$A$591,0)), "")</f>
        <v/>
      </c>
      <c r="F204" s="205"/>
      <c r="G204" s="205"/>
      <c r="H204" s="7"/>
      <c r="I204" s="7"/>
      <c r="J204" s="7"/>
      <c r="K204" s="7"/>
      <c r="L204" s="7"/>
      <c r="M204" s="7"/>
      <c r="N204" s="215" t="str">
        <f t="shared" si="40"/>
        <v/>
      </c>
      <c r="O204" s="215" t="str">
        <f t="shared" si="41"/>
        <v/>
      </c>
      <c r="P204" s="215" t="str">
        <f t="shared" si="42"/>
        <v/>
      </c>
      <c r="Q204" s="215" t="str">
        <f t="shared" si="43"/>
        <v/>
      </c>
      <c r="R204" s="215" t="str">
        <f t="shared" si="44"/>
        <v/>
      </c>
      <c r="S204" s="215" t="str">
        <f t="shared" si="45"/>
        <v/>
      </c>
      <c r="T204" s="215">
        <f t="shared" si="46"/>
        <v>0</v>
      </c>
      <c r="U204" s="215">
        <f t="shared" si="47"/>
        <v>0</v>
      </c>
      <c r="V204" s="216">
        <f t="shared" si="48"/>
        <v>0</v>
      </c>
      <c r="Z204" s="154"/>
      <c r="AA204" s="155"/>
    </row>
    <row r="205" spans="2:27">
      <c r="B205" s="197"/>
      <c r="C205" s="179" t="str">
        <f>IFERROR(INDEX('Reference Table 1'!$C$2:$C$591,MATCH(B205,'Reference Table 1'!$A$2:$A$591,0)),"")</f>
        <v/>
      </c>
      <c r="D205" s="179" t="str">
        <f>IFERROR(INDEX('Reference Table 1'!$D$3:$D$591,MATCH(B205,'Reference Table 1'!$A$3:$A$591,0)),"")</f>
        <v/>
      </c>
      <c r="E205" s="180" t="str">
        <f>IFERROR(INDEX('Reference Table 1'!$G$2:$G$591,MATCH(B205,'Reference Table 1'!$A$2:$A$591,0)), "")</f>
        <v/>
      </c>
      <c r="F205" s="205"/>
      <c r="G205" s="205"/>
      <c r="H205" s="7"/>
      <c r="I205" s="7"/>
      <c r="J205" s="7"/>
      <c r="K205" s="7"/>
      <c r="L205" s="7"/>
      <c r="M205" s="7"/>
      <c r="N205" s="215" t="str">
        <f t="shared" si="40"/>
        <v/>
      </c>
      <c r="O205" s="215" t="str">
        <f t="shared" si="41"/>
        <v/>
      </c>
      <c r="P205" s="215" t="str">
        <f t="shared" si="42"/>
        <v/>
      </c>
      <c r="Q205" s="215" t="str">
        <f t="shared" si="43"/>
        <v/>
      </c>
      <c r="R205" s="215" t="str">
        <f t="shared" si="44"/>
        <v/>
      </c>
      <c r="S205" s="215" t="str">
        <f t="shared" si="45"/>
        <v/>
      </c>
      <c r="T205" s="215">
        <f t="shared" si="46"/>
        <v>0</v>
      </c>
      <c r="U205" s="215">
        <f t="shared" si="47"/>
        <v>0</v>
      </c>
      <c r="V205" s="216">
        <f t="shared" si="48"/>
        <v>0</v>
      </c>
      <c r="Z205" s="154"/>
      <c r="AA205" s="155"/>
    </row>
    <row r="206" spans="2:27">
      <c r="B206" s="197"/>
      <c r="C206" s="179" t="str">
        <f>IFERROR(INDEX('Reference Table 1'!$C$2:$C$591,MATCH(B206,'Reference Table 1'!$A$2:$A$591,0)),"")</f>
        <v/>
      </c>
      <c r="D206" s="179" t="str">
        <f>IFERROR(INDEX('Reference Table 1'!$D$3:$D$591,MATCH(B206,'Reference Table 1'!$A$3:$A$591,0)),"")</f>
        <v/>
      </c>
      <c r="E206" s="180" t="str">
        <f>IFERROR(INDEX('Reference Table 1'!$G$2:$G$591,MATCH(B206,'Reference Table 1'!$A$2:$A$591,0)), "")</f>
        <v/>
      </c>
      <c r="F206" s="205"/>
      <c r="G206" s="205"/>
      <c r="H206" s="7"/>
      <c r="I206" s="7"/>
      <c r="J206" s="7"/>
      <c r="K206" s="7"/>
      <c r="L206" s="7"/>
      <c r="M206" s="7"/>
      <c r="N206" s="215" t="str">
        <f t="shared" si="40"/>
        <v/>
      </c>
      <c r="O206" s="215" t="str">
        <f t="shared" si="41"/>
        <v/>
      </c>
      <c r="P206" s="215" t="str">
        <f t="shared" si="42"/>
        <v/>
      </c>
      <c r="Q206" s="215" t="str">
        <f t="shared" si="43"/>
        <v/>
      </c>
      <c r="R206" s="215" t="str">
        <f t="shared" si="44"/>
        <v/>
      </c>
      <c r="S206" s="215" t="str">
        <f t="shared" si="45"/>
        <v/>
      </c>
      <c r="T206" s="215">
        <f t="shared" si="46"/>
        <v>0</v>
      </c>
      <c r="U206" s="215">
        <f t="shared" si="47"/>
        <v>0</v>
      </c>
      <c r="V206" s="216">
        <f t="shared" si="48"/>
        <v>0</v>
      </c>
      <c r="Z206" s="154"/>
      <c r="AA206" s="155"/>
    </row>
    <row r="207" spans="2:27">
      <c r="B207" s="197"/>
      <c r="C207" s="179" t="str">
        <f>IFERROR(INDEX('Reference Table 1'!$C$2:$C$591,MATCH(B207,'Reference Table 1'!$A$2:$A$591,0)),"")</f>
        <v/>
      </c>
      <c r="D207" s="179" t="str">
        <f>IFERROR(INDEX('Reference Table 1'!$D$3:$D$591,MATCH(B207,'Reference Table 1'!$A$3:$A$591,0)),"")</f>
        <v/>
      </c>
      <c r="E207" s="180" t="str">
        <f>IFERROR(INDEX('Reference Table 1'!$G$2:$G$591,MATCH(B207,'Reference Table 1'!$A$2:$A$591,0)), "")</f>
        <v/>
      </c>
      <c r="F207" s="205"/>
      <c r="G207" s="205"/>
      <c r="H207" s="7"/>
      <c r="I207" s="7"/>
      <c r="J207" s="7"/>
      <c r="K207" s="7"/>
      <c r="L207" s="7"/>
      <c r="M207" s="7"/>
      <c r="N207" s="215" t="str">
        <f t="shared" si="40"/>
        <v/>
      </c>
      <c r="O207" s="215" t="str">
        <f t="shared" si="41"/>
        <v/>
      </c>
      <c r="P207" s="215" t="str">
        <f t="shared" si="42"/>
        <v/>
      </c>
      <c r="Q207" s="215" t="str">
        <f t="shared" si="43"/>
        <v/>
      </c>
      <c r="R207" s="215" t="str">
        <f t="shared" si="44"/>
        <v/>
      </c>
      <c r="S207" s="215" t="str">
        <f t="shared" si="45"/>
        <v/>
      </c>
      <c r="T207" s="215">
        <f t="shared" si="46"/>
        <v>0</v>
      </c>
      <c r="U207" s="215">
        <f t="shared" si="47"/>
        <v>0</v>
      </c>
      <c r="V207" s="216">
        <f t="shared" si="48"/>
        <v>0</v>
      </c>
      <c r="Z207" s="154"/>
      <c r="AA207" s="155"/>
    </row>
    <row r="208" spans="2:27">
      <c r="B208" s="197"/>
      <c r="C208" s="179" t="str">
        <f>IFERROR(INDEX('Reference Table 1'!$C$2:$C$591,MATCH(B208,'Reference Table 1'!$A$2:$A$591,0)),"")</f>
        <v/>
      </c>
      <c r="D208" s="179" t="str">
        <f>IFERROR(INDEX('Reference Table 1'!$D$3:$D$591,MATCH(B208,'Reference Table 1'!$A$3:$A$591,0)),"")</f>
        <v/>
      </c>
      <c r="E208" s="180" t="str">
        <f>IFERROR(INDEX('Reference Table 1'!$G$2:$G$591,MATCH(B208,'Reference Table 1'!$A$2:$A$591,0)), "")</f>
        <v/>
      </c>
      <c r="F208" s="205"/>
      <c r="G208" s="205"/>
      <c r="H208" s="7"/>
      <c r="I208" s="7"/>
      <c r="J208" s="7"/>
      <c r="K208" s="7"/>
      <c r="L208" s="7"/>
      <c r="M208" s="7"/>
      <c r="N208" s="215" t="str">
        <f t="shared" si="40"/>
        <v/>
      </c>
      <c r="O208" s="215" t="str">
        <f t="shared" si="41"/>
        <v/>
      </c>
      <c r="P208" s="215" t="str">
        <f t="shared" si="42"/>
        <v/>
      </c>
      <c r="Q208" s="215" t="str">
        <f t="shared" si="43"/>
        <v/>
      </c>
      <c r="R208" s="215" t="str">
        <f t="shared" si="44"/>
        <v/>
      </c>
      <c r="S208" s="215" t="str">
        <f t="shared" si="45"/>
        <v/>
      </c>
      <c r="T208" s="215">
        <f t="shared" si="46"/>
        <v>0</v>
      </c>
      <c r="U208" s="215">
        <f t="shared" si="47"/>
        <v>0</v>
      </c>
      <c r="V208" s="216">
        <f t="shared" si="48"/>
        <v>0</v>
      </c>
      <c r="Z208" s="154"/>
      <c r="AA208" s="155"/>
    </row>
    <row r="209" spans="2:27">
      <c r="B209" s="197"/>
      <c r="C209" s="179" t="str">
        <f>IFERROR(INDEX('Reference Table 1'!$C$2:$C$591,MATCH(B209,'Reference Table 1'!$A$2:$A$591,0)),"")</f>
        <v/>
      </c>
      <c r="D209" s="179" t="str">
        <f>IFERROR(INDEX('Reference Table 1'!$D$3:$D$591,MATCH(B209,'Reference Table 1'!$A$3:$A$591,0)),"")</f>
        <v/>
      </c>
      <c r="E209" s="180" t="str">
        <f>IFERROR(INDEX('Reference Table 1'!$G$2:$G$591,MATCH(B209,'Reference Table 1'!$A$2:$A$591,0)), "")</f>
        <v/>
      </c>
      <c r="F209" s="205"/>
      <c r="G209" s="205"/>
      <c r="H209" s="7"/>
      <c r="I209" s="7"/>
      <c r="J209" s="7"/>
      <c r="K209" s="7"/>
      <c r="L209" s="7"/>
      <c r="M209" s="7"/>
      <c r="N209" s="215" t="str">
        <f t="shared" si="40"/>
        <v/>
      </c>
      <c r="O209" s="215" t="str">
        <f t="shared" si="41"/>
        <v/>
      </c>
      <c r="P209" s="215" t="str">
        <f t="shared" si="42"/>
        <v/>
      </c>
      <c r="Q209" s="215" t="str">
        <f t="shared" si="43"/>
        <v/>
      </c>
      <c r="R209" s="215" t="str">
        <f t="shared" si="44"/>
        <v/>
      </c>
      <c r="S209" s="215" t="str">
        <f t="shared" si="45"/>
        <v/>
      </c>
      <c r="T209" s="215">
        <f t="shared" si="46"/>
        <v>0</v>
      </c>
      <c r="U209" s="215">
        <f t="shared" si="47"/>
        <v>0</v>
      </c>
      <c r="V209" s="216">
        <f t="shared" si="48"/>
        <v>0</v>
      </c>
      <c r="Z209" s="154"/>
      <c r="AA209" s="155"/>
    </row>
    <row r="210" spans="2:27">
      <c r="B210" s="197"/>
      <c r="C210" s="179" t="str">
        <f>IFERROR(INDEX('Reference Table 1'!$C$2:$C$591,MATCH(B210,'Reference Table 1'!$A$2:$A$591,0)),"")</f>
        <v/>
      </c>
      <c r="D210" s="179" t="str">
        <f>IFERROR(INDEX('Reference Table 1'!$D$3:$D$591,MATCH(B210,'Reference Table 1'!$A$3:$A$591,0)),"")</f>
        <v/>
      </c>
      <c r="E210" s="180" t="str">
        <f>IFERROR(INDEX('Reference Table 1'!$G$2:$G$591,MATCH(B210,'Reference Table 1'!$A$2:$A$591,0)), "")</f>
        <v/>
      </c>
      <c r="F210" s="205"/>
      <c r="G210" s="205"/>
      <c r="H210" s="7"/>
      <c r="I210" s="7"/>
      <c r="J210" s="7"/>
      <c r="K210" s="7"/>
      <c r="L210" s="7"/>
      <c r="M210" s="7"/>
      <c r="N210" s="215" t="str">
        <f t="shared" si="40"/>
        <v/>
      </c>
      <c r="O210" s="215" t="str">
        <f t="shared" si="41"/>
        <v/>
      </c>
      <c r="P210" s="215" t="str">
        <f t="shared" si="42"/>
        <v/>
      </c>
      <c r="Q210" s="215" t="str">
        <f t="shared" si="43"/>
        <v/>
      </c>
      <c r="R210" s="215" t="str">
        <f t="shared" si="44"/>
        <v/>
      </c>
      <c r="S210" s="215" t="str">
        <f t="shared" si="45"/>
        <v/>
      </c>
      <c r="T210" s="215">
        <f t="shared" si="46"/>
        <v>0</v>
      </c>
      <c r="U210" s="215">
        <f t="shared" si="47"/>
        <v>0</v>
      </c>
      <c r="V210" s="216">
        <f t="shared" si="48"/>
        <v>0</v>
      </c>
      <c r="Z210" s="154"/>
      <c r="AA210" s="155"/>
    </row>
    <row r="211" spans="2:27">
      <c r="B211" s="201"/>
      <c r="C211" s="181" t="str">
        <f>IFERROR(INDEX('Reference Table 1'!$C$2:$C$591,MATCH(B211,'Reference Table 1'!$A$2:$A$591,0)),"")</f>
        <v/>
      </c>
      <c r="D211" s="181" t="str">
        <f>IFERROR(INDEX('Reference Table 1'!$D$3:$D$591,MATCH(B211,'Reference Table 1'!$A$3:$A$591,0)),"")</f>
        <v/>
      </c>
      <c r="E211" s="182" t="str">
        <f>IFERROR(INDEX('Reference Table 1'!$G$2:$G$591,MATCH(B211,'Reference Table 1'!$A$2:$A$591,0)), "")</f>
        <v/>
      </c>
      <c r="F211" s="211"/>
      <c r="G211" s="211"/>
      <c r="H211" s="212"/>
      <c r="I211" s="212"/>
      <c r="J211" s="212"/>
      <c r="K211" s="212"/>
      <c r="L211" s="212"/>
      <c r="M211" s="212"/>
      <c r="N211" s="217" t="str">
        <f t="shared" si="40"/>
        <v/>
      </c>
      <c r="O211" s="217" t="str">
        <f t="shared" si="41"/>
        <v/>
      </c>
      <c r="P211" s="217" t="str">
        <f t="shared" si="42"/>
        <v/>
      </c>
      <c r="Q211" s="217" t="str">
        <f t="shared" si="43"/>
        <v/>
      </c>
      <c r="R211" s="217" t="str">
        <f t="shared" si="44"/>
        <v/>
      </c>
      <c r="S211" s="217" t="str">
        <f t="shared" si="45"/>
        <v/>
      </c>
      <c r="T211" s="217">
        <f t="shared" si="46"/>
        <v>0</v>
      </c>
      <c r="U211" s="217">
        <f t="shared" si="47"/>
        <v>0</v>
      </c>
      <c r="V211" s="218">
        <f t="shared" si="48"/>
        <v>0</v>
      </c>
      <c r="Z211" s="154"/>
      <c r="AA211" s="155"/>
    </row>
  </sheetData>
  <sheetProtection sheet="1" objects="1" scenarios="1"/>
  <phoneticPr fontId="24" type="noConversion"/>
  <dataValidations disablePrompts="1" count="1">
    <dataValidation type="list" allowBlank="1" showInputMessage="1" showErrorMessage="1" sqref="Z12:Z211" xr:uid="{52E035DB-A927-4BC8-9593-9804DB42265F}">
      <formula1>$AB$12:$AB$14</formula1>
    </dataValidation>
  </dataValidations>
  <printOptions horizontalCentered="1" gridLines="1"/>
  <pageMargins left="0" right="0" top="0.15" bottom="0.15" header="0.25" footer="0.15"/>
  <pageSetup fitToHeight="0" orientation="portrait" r:id="rId1"/>
  <headerFooter alignWithMargins="0">
    <oddFooter>&amp;CPage &amp;P of &amp;N</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6A3696F-CC2A-4EA6-B626-CCB8C493183B}">
          <x14:formula1>
            <xm:f>'Reference Table 1'!$A$3:$A$591</xm:f>
          </x14:formula1>
          <xm:sqref>B12:B1048576</xm:sqref>
        </x14:dataValidation>
        <x14:dataValidation type="list" allowBlank="1" showInputMessage="1" showErrorMessage="1" xr:uid="{CD089E39-7F1A-436D-BF23-A319E3E92FA4}">
          <x14:formula1>
            <xm:f>'Reference Table 2'!$A$2:$A$16</xm:f>
          </x14:formula1>
          <xm:sqref>G12:G211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421E-3AD3-4DC9-93B2-305E6AB75513}">
  <sheetPr>
    <pageSetUpPr fitToPage="1"/>
  </sheetPr>
  <dimension ref="A1:AK208"/>
  <sheetViews>
    <sheetView zoomScale="80" zoomScaleNormal="80" workbookViewId="0">
      <pane xSplit="3" ySplit="11" topLeftCell="D12" activePane="bottomRight" state="frozen"/>
      <selection pane="topRight"/>
      <selection pane="bottomLeft"/>
      <selection pane="bottomRight" activeCell="B13" sqref="B13"/>
    </sheetView>
  </sheetViews>
  <sheetFormatPr defaultColWidth="9.140625" defaultRowHeight="12.75"/>
  <cols>
    <col min="1" max="1" width="2.7109375" style="43" customWidth="1"/>
    <col min="2" max="2" width="35.5703125" style="51" customWidth="1"/>
    <col min="3" max="3" width="35.5703125" style="278" customWidth="1"/>
    <col min="4" max="4" width="54.5703125" style="52" customWidth="1"/>
    <col min="5" max="5" width="35.5703125" style="51" customWidth="1"/>
    <col min="6" max="6" width="20.85546875" style="52" customWidth="1"/>
    <col min="7" max="12" width="25.5703125" style="52" customWidth="1"/>
    <col min="13" max="13" width="25.5703125" style="52" hidden="1" customWidth="1"/>
    <col min="14" max="18" width="25.5703125" style="52" customWidth="1"/>
    <col min="19" max="19" width="20" style="52" customWidth="1"/>
    <col min="20" max="20" width="2.140625" style="43" customWidth="1"/>
    <col min="21" max="25" width="2.140625" style="43" hidden="1" customWidth="1"/>
    <col min="26" max="26" width="35.5703125" style="43" customWidth="1"/>
    <col min="27" max="27" width="100.5703125" style="43" customWidth="1"/>
    <col min="28" max="28" width="45.5703125" style="52" hidden="1" customWidth="1"/>
    <col min="29" max="29" width="50.5703125" style="52" hidden="1" customWidth="1"/>
    <col min="30" max="30" width="0" style="43" hidden="1" customWidth="1"/>
    <col min="31" max="31" width="60.28515625" style="43" hidden="1" customWidth="1"/>
    <col min="32" max="34" width="9.140625" style="43" hidden="1" customWidth="1"/>
    <col min="35" max="35" width="36.28515625" style="43" hidden="1" customWidth="1"/>
    <col min="36" max="36" width="22.42578125" style="43" hidden="1" customWidth="1"/>
    <col min="37" max="37" width="27.28515625" style="43" hidden="1" customWidth="1"/>
    <col min="38" max="39" width="0" style="43" hidden="1" customWidth="1"/>
    <col min="40" max="16384" width="9.140625" style="43"/>
  </cols>
  <sheetData>
    <row r="1" spans="1:37" ht="18">
      <c r="B1" s="56" t="s">
        <v>0</v>
      </c>
      <c r="C1" s="85"/>
      <c r="D1" s="57"/>
      <c r="E1" s="85"/>
      <c r="F1" s="57"/>
      <c r="G1" s="57"/>
      <c r="H1" s="57"/>
      <c r="I1" s="57"/>
      <c r="J1" s="57"/>
      <c r="K1" s="57"/>
      <c r="L1" s="57"/>
      <c r="M1" s="57"/>
      <c r="N1" s="57"/>
      <c r="O1" s="57"/>
      <c r="P1" s="57"/>
      <c r="Q1" s="57"/>
      <c r="R1" s="57"/>
      <c r="S1" s="58"/>
    </row>
    <row r="2" spans="1:37" ht="14.25">
      <c r="A2" s="44" t="s">
        <v>8</v>
      </c>
      <c r="B2" s="24" t="s">
        <v>12</v>
      </c>
      <c r="C2" s="304" t="str">
        <f>IF('Instructions and Totals'!F18="","",'Instructions and Totals'!F18)</f>
        <v xml:space="preserve"> </v>
      </c>
      <c r="D2" s="69"/>
      <c r="E2" s="110"/>
      <c r="F2" s="69"/>
      <c r="S2" s="63"/>
    </row>
    <row r="3" spans="1:37" ht="14.25">
      <c r="A3" s="45"/>
      <c r="B3" s="25" t="s">
        <v>11</v>
      </c>
      <c r="C3" s="304" t="str">
        <f>IF('Instructions and Totals'!F19="","",'Instructions and Totals'!F19)</f>
        <v xml:space="preserve"> </v>
      </c>
      <c r="D3" s="53"/>
      <c r="E3" s="111"/>
      <c r="F3" s="53"/>
      <c r="G3" s="53"/>
      <c r="H3" s="53"/>
      <c r="I3" s="53"/>
      <c r="J3" s="53"/>
      <c r="K3" s="53"/>
      <c r="L3" s="53"/>
      <c r="M3" s="53"/>
      <c r="N3" s="53"/>
      <c r="O3" s="53"/>
      <c r="P3" s="53"/>
      <c r="Q3" s="53"/>
      <c r="R3" s="53"/>
      <c r="S3" s="59"/>
      <c r="T3" s="45"/>
      <c r="U3" s="45"/>
      <c r="V3" s="45"/>
      <c r="W3" s="45"/>
      <c r="X3" s="45"/>
      <c r="Y3" s="45"/>
    </row>
    <row r="4" spans="1:37">
      <c r="A4" s="45"/>
      <c r="B4" s="71"/>
      <c r="C4" s="68"/>
      <c r="D4" s="53"/>
      <c r="E4" s="68"/>
      <c r="F4" s="53"/>
      <c r="G4" s="53"/>
      <c r="H4" s="53"/>
      <c r="I4" s="53"/>
      <c r="J4" s="53"/>
      <c r="K4" s="53"/>
      <c r="L4" s="53"/>
      <c r="M4" s="53"/>
      <c r="N4" s="53"/>
      <c r="O4" s="53"/>
      <c r="P4" s="53"/>
      <c r="Q4" s="53"/>
      <c r="R4" s="53"/>
      <c r="S4" s="59"/>
      <c r="T4" s="45"/>
      <c r="U4" s="45"/>
      <c r="V4" s="45"/>
      <c r="W4" s="45"/>
      <c r="X4" s="45"/>
      <c r="Y4" s="45"/>
    </row>
    <row r="5" spans="1:37" ht="18">
      <c r="A5" s="44" t="s">
        <v>8</v>
      </c>
      <c r="B5" s="60" t="s">
        <v>57</v>
      </c>
      <c r="C5" s="31"/>
      <c r="D5" s="2"/>
      <c r="E5" s="31"/>
      <c r="F5" s="2"/>
      <c r="G5" s="2"/>
      <c r="H5" s="2"/>
      <c r="I5" s="2"/>
      <c r="J5" s="2"/>
      <c r="K5" s="2"/>
      <c r="L5" s="2"/>
      <c r="M5" s="2"/>
      <c r="N5" s="2"/>
      <c r="O5" s="2"/>
      <c r="P5" s="2"/>
      <c r="Q5" s="2"/>
      <c r="R5" s="2"/>
      <c r="S5" s="61"/>
      <c r="T5" s="45"/>
      <c r="U5" s="45"/>
      <c r="V5" s="45"/>
      <c r="W5" s="45"/>
      <c r="X5" s="45"/>
      <c r="Y5" s="45"/>
    </row>
    <row r="6" spans="1:37" ht="69" customHeight="1">
      <c r="A6" s="45"/>
      <c r="B6" s="62" t="s">
        <v>1472</v>
      </c>
      <c r="C6" s="86"/>
      <c r="D6" s="32"/>
      <c r="E6" s="86"/>
      <c r="F6" s="32"/>
      <c r="G6" s="73"/>
      <c r="H6" s="73"/>
      <c r="I6" s="73"/>
      <c r="J6" s="73"/>
      <c r="K6" s="73"/>
      <c r="L6" s="73"/>
      <c r="M6" s="73"/>
      <c r="N6" s="73"/>
      <c r="O6" s="73"/>
      <c r="P6" s="73"/>
      <c r="Q6" s="73"/>
      <c r="R6" s="73"/>
      <c r="S6" s="74"/>
      <c r="T6" s="45"/>
      <c r="U6" s="45"/>
      <c r="V6" s="45"/>
      <c r="W6" s="45"/>
      <c r="X6" s="45"/>
      <c r="Y6" s="45"/>
    </row>
    <row r="7" spans="1:37" ht="15" customHeight="1">
      <c r="B7" s="75"/>
      <c r="C7" s="51"/>
      <c r="S7" s="63"/>
      <c r="T7" s="45"/>
      <c r="U7" s="45"/>
      <c r="V7" s="45"/>
      <c r="W7" s="45"/>
      <c r="X7" s="45"/>
      <c r="Y7" s="45"/>
    </row>
    <row r="8" spans="1:37" ht="15" customHeight="1">
      <c r="A8" s="44" t="s">
        <v>8</v>
      </c>
      <c r="B8" s="22" t="s">
        <v>10</v>
      </c>
      <c r="C8" s="39">
        <f>SUMIFS(S:S,ZZ:ZZ,"&lt;&gt;Revised")</f>
        <v>0</v>
      </c>
      <c r="D8" s="54"/>
      <c r="E8" s="153"/>
      <c r="F8" s="54"/>
      <c r="G8" s="76"/>
      <c r="H8" s="76"/>
      <c r="I8" s="76"/>
      <c r="J8" s="76"/>
      <c r="K8" s="76"/>
      <c r="L8" s="76"/>
      <c r="M8" s="76"/>
      <c r="N8" s="76"/>
      <c r="O8" s="76"/>
      <c r="P8" s="76"/>
      <c r="Q8" s="76"/>
      <c r="R8" s="76"/>
      <c r="S8" s="77"/>
      <c r="T8" s="45"/>
      <c r="U8" s="45"/>
      <c r="V8" s="45"/>
      <c r="W8" s="45"/>
      <c r="X8" s="45"/>
      <c r="Y8" s="45"/>
    </row>
    <row r="9" spans="1:37" ht="15" customHeight="1">
      <c r="A9" s="44"/>
      <c r="B9" s="22" t="s">
        <v>1455</v>
      </c>
      <c r="C9" s="152">
        <f>SUMIF(Z:Z,"Eligible",S:S)</f>
        <v>0</v>
      </c>
      <c r="D9" s="54"/>
      <c r="E9" s="153"/>
      <c r="F9" s="54"/>
      <c r="G9" s="76"/>
      <c r="H9" s="76"/>
      <c r="I9" s="76"/>
      <c r="J9" s="76"/>
      <c r="K9" s="76"/>
      <c r="L9" s="76"/>
      <c r="M9" s="76"/>
      <c r="N9" s="76"/>
      <c r="O9" s="76"/>
      <c r="P9" s="76"/>
      <c r="Q9" s="76"/>
      <c r="R9" s="76"/>
      <c r="S9" s="77"/>
      <c r="T9" s="45"/>
      <c r="U9" s="45"/>
      <c r="V9" s="45"/>
      <c r="W9" s="45"/>
      <c r="X9" s="45"/>
      <c r="Y9" s="45"/>
    </row>
    <row r="10" spans="1:37" s="46" customFormat="1" ht="18">
      <c r="B10" s="78"/>
      <c r="C10" s="70"/>
      <c r="D10" s="70"/>
      <c r="E10" s="70"/>
      <c r="F10" s="84"/>
      <c r="G10" s="84"/>
      <c r="H10" s="84"/>
      <c r="I10" s="84"/>
      <c r="J10" s="84"/>
      <c r="K10" s="84"/>
      <c r="L10" s="84"/>
      <c r="M10" s="84"/>
      <c r="N10" s="84"/>
      <c r="O10" s="84"/>
      <c r="P10" s="84"/>
      <c r="Q10" s="84"/>
      <c r="R10" s="84"/>
      <c r="S10" s="79"/>
      <c r="T10" s="45"/>
      <c r="U10" s="45"/>
      <c r="V10" s="45"/>
      <c r="W10" s="45"/>
      <c r="X10" s="45"/>
      <c r="Y10" s="45"/>
      <c r="Z10" s="258" t="s">
        <v>1418</v>
      </c>
      <c r="AA10" s="259"/>
      <c r="AB10" s="271"/>
      <c r="AC10" s="271"/>
      <c r="AF10" s="45"/>
      <c r="AG10" s="80"/>
      <c r="AH10" s="162" t="s">
        <v>1432</v>
      </c>
      <c r="AI10" s="163"/>
      <c r="AJ10" s="163"/>
      <c r="AK10" s="164"/>
    </row>
    <row r="11" spans="1:37" ht="108.6" customHeight="1">
      <c r="A11" s="44" t="s">
        <v>8</v>
      </c>
      <c r="B11" s="8" t="s">
        <v>37</v>
      </c>
      <c r="C11" s="109" t="s">
        <v>1433</v>
      </c>
      <c r="D11" s="109" t="s">
        <v>1377</v>
      </c>
      <c r="E11" s="109" t="s">
        <v>56</v>
      </c>
      <c r="F11" s="14" t="s">
        <v>44</v>
      </c>
      <c r="G11" s="14" t="s">
        <v>1385</v>
      </c>
      <c r="H11" s="14" t="s">
        <v>1405</v>
      </c>
      <c r="I11" s="14" t="s">
        <v>1386</v>
      </c>
      <c r="J11" s="14" t="s">
        <v>1406</v>
      </c>
      <c r="K11" s="14" t="s">
        <v>1466</v>
      </c>
      <c r="L11" s="14" t="s">
        <v>1467</v>
      </c>
      <c r="M11" s="14" t="s">
        <v>1452</v>
      </c>
      <c r="N11" s="14" t="s">
        <v>1453</v>
      </c>
      <c r="O11" s="14" t="s">
        <v>1394</v>
      </c>
      <c r="P11" s="14" t="s">
        <v>1447</v>
      </c>
      <c r="Q11" s="14" t="s">
        <v>1448</v>
      </c>
      <c r="R11" s="14" t="s">
        <v>1446</v>
      </c>
      <c r="S11" s="9" t="s">
        <v>7</v>
      </c>
      <c r="T11" s="45"/>
      <c r="U11" s="45"/>
      <c r="V11" s="45"/>
      <c r="W11" s="45"/>
      <c r="X11" s="45"/>
      <c r="Y11" s="45"/>
      <c r="Z11" s="169" t="s">
        <v>1439</v>
      </c>
      <c r="AA11" s="173" t="s">
        <v>1457</v>
      </c>
      <c r="AB11" s="43" t="s">
        <v>1419</v>
      </c>
      <c r="AC11" s="43" t="s">
        <v>1436</v>
      </c>
      <c r="AE11" s="124" t="s">
        <v>1431</v>
      </c>
      <c r="AF11" s="125"/>
      <c r="AH11" s="165"/>
      <c r="AI11" s="89" t="s">
        <v>38</v>
      </c>
      <c r="AJ11" s="52" t="s">
        <v>1419</v>
      </c>
      <c r="AK11" s="63" t="s">
        <v>1425</v>
      </c>
    </row>
    <row r="12" spans="1:37">
      <c r="A12" s="45"/>
      <c r="B12" s="288"/>
      <c r="C12" s="103"/>
      <c r="D12" s="202"/>
      <c r="E12" s="103"/>
      <c r="F12" s="219"/>
      <c r="G12" s="290"/>
      <c r="H12" s="223"/>
      <c r="I12" s="12"/>
      <c r="J12" s="223"/>
      <c r="K12" s="108"/>
      <c r="L12" s="236"/>
      <c r="M12" s="40">
        <f t="shared" ref="M12:M42" si="0">$F12*(IF(I12="Yes",1,0))</f>
        <v>0</v>
      </c>
      <c r="N12" s="40">
        <f t="shared" ref="N12:N42" si="1">$F12*(IF(K12="Yes",1,0))</f>
        <v>0</v>
      </c>
      <c r="O12" s="220">
        <f t="shared" ref="O12:O42" si="2">SUM(M12:N12)</f>
        <v>0</v>
      </c>
      <c r="P12" s="220">
        <f t="shared" ref="P12:P42" si="3">IF(COUNTIFS(G12:L12,"Yes")&gt;0,$AF$13+($AF$14*COUNTIFS(G12:L12,"Yes")),0)</f>
        <v>0</v>
      </c>
      <c r="Q12" s="220">
        <f>O12*$AF$12</f>
        <v>0</v>
      </c>
      <c r="R12" s="220">
        <f>SUM(O12:Q12)*0.065</f>
        <v>0</v>
      </c>
      <c r="S12" s="185">
        <f>SUM(O12:R12)</f>
        <v>0</v>
      </c>
      <c r="T12" s="45"/>
      <c r="U12" s="45"/>
      <c r="V12" s="45"/>
      <c r="W12" s="45"/>
      <c r="X12" s="45"/>
      <c r="Y12" s="45"/>
      <c r="Z12" s="154"/>
      <c r="AA12" s="155"/>
      <c r="AB12" s="43" t="s">
        <v>1420</v>
      </c>
      <c r="AC12" s="43" t="s">
        <v>1437</v>
      </c>
      <c r="AE12" s="126" t="s">
        <v>1395</v>
      </c>
      <c r="AF12" s="127">
        <v>0.108</v>
      </c>
      <c r="AH12" s="165" t="s">
        <v>18</v>
      </c>
      <c r="AI12" s="52" t="s">
        <v>1409</v>
      </c>
      <c r="AJ12" s="52" t="s">
        <v>1420</v>
      </c>
      <c r="AK12" s="63" t="s">
        <v>1426</v>
      </c>
    </row>
    <row r="13" spans="1:37">
      <c r="A13" s="45"/>
      <c r="B13" s="192" t="s">
        <v>1461</v>
      </c>
      <c r="C13" s="104"/>
      <c r="D13" s="203"/>
      <c r="E13" s="104"/>
      <c r="F13" s="205"/>
      <c r="G13" s="291"/>
      <c r="H13" s="224"/>
      <c r="I13" s="13"/>
      <c r="J13" s="224"/>
      <c r="K13" s="13"/>
      <c r="L13" s="224"/>
      <c r="M13" s="41">
        <f t="shared" si="0"/>
        <v>0</v>
      </c>
      <c r="N13" s="41">
        <f t="shared" si="1"/>
        <v>0</v>
      </c>
      <c r="O13" s="221">
        <f t="shared" si="2"/>
        <v>0</v>
      </c>
      <c r="P13" s="221">
        <f t="shared" si="3"/>
        <v>0</v>
      </c>
      <c r="Q13" s="221">
        <f>O13*$AF$12</f>
        <v>0</v>
      </c>
      <c r="R13" s="221">
        <f>SUM(O13:Q13)*0.065</f>
        <v>0</v>
      </c>
      <c r="S13" s="186">
        <f t="shared" ref="S13:S51" si="4">SUM(O13:R13)</f>
        <v>0</v>
      </c>
      <c r="T13" s="45"/>
      <c r="U13" s="45"/>
      <c r="V13" s="45"/>
      <c r="W13" s="45"/>
      <c r="X13" s="45"/>
      <c r="Y13" s="45"/>
      <c r="Z13" s="154"/>
      <c r="AA13" s="155"/>
      <c r="AB13" s="43" t="s">
        <v>1421</v>
      </c>
      <c r="AC13" s="43" t="s">
        <v>1438</v>
      </c>
      <c r="AE13" s="128" t="s">
        <v>1396</v>
      </c>
      <c r="AF13" s="128">
        <f>192.5+57.75+147</f>
        <v>397.25</v>
      </c>
      <c r="AH13" s="165" t="s">
        <v>19</v>
      </c>
      <c r="AI13" s="52" t="s">
        <v>1410</v>
      </c>
      <c r="AJ13" s="52" t="s">
        <v>1421</v>
      </c>
      <c r="AK13" s="63" t="s">
        <v>1427</v>
      </c>
    </row>
    <row r="14" spans="1:37">
      <c r="A14" s="45"/>
      <c r="B14" s="192"/>
      <c r="C14" s="104"/>
      <c r="D14" s="204"/>
      <c r="E14" s="104"/>
      <c r="F14" s="205"/>
      <c r="G14" s="291"/>
      <c r="H14" s="224"/>
      <c r="I14" s="13"/>
      <c r="J14" s="224"/>
      <c r="K14" s="13"/>
      <c r="L14" s="224"/>
      <c r="M14" s="41">
        <f t="shared" si="0"/>
        <v>0</v>
      </c>
      <c r="N14" s="41">
        <f t="shared" si="1"/>
        <v>0</v>
      </c>
      <c r="O14" s="221">
        <f t="shared" si="2"/>
        <v>0</v>
      </c>
      <c r="P14" s="221">
        <f t="shared" si="3"/>
        <v>0</v>
      </c>
      <c r="Q14" s="221">
        <f>O14*$AF$12</f>
        <v>0</v>
      </c>
      <c r="R14" s="221">
        <f>SUM(O14:Q14)*0.065</f>
        <v>0</v>
      </c>
      <c r="S14" s="186">
        <f t="shared" si="4"/>
        <v>0</v>
      </c>
      <c r="T14" s="45"/>
      <c r="U14" s="45"/>
      <c r="V14" s="45"/>
      <c r="W14" s="45"/>
      <c r="X14" s="45"/>
      <c r="Y14" s="45"/>
      <c r="Z14" s="154"/>
      <c r="AA14" s="155"/>
      <c r="AB14" s="43" t="s">
        <v>1422</v>
      </c>
      <c r="AC14" s="111" t="s">
        <v>1456</v>
      </c>
      <c r="AE14" s="128" t="s">
        <v>1397</v>
      </c>
      <c r="AF14" s="128">
        <f>192.5+22350+10</f>
        <v>22552.5</v>
      </c>
      <c r="AH14" s="165"/>
      <c r="AI14" s="52" t="s">
        <v>1411</v>
      </c>
      <c r="AJ14" s="52" t="s">
        <v>1422</v>
      </c>
      <c r="AK14" s="63" t="s">
        <v>1428</v>
      </c>
    </row>
    <row r="15" spans="1:37">
      <c r="A15" s="45"/>
      <c r="B15" s="192"/>
      <c r="C15" s="104"/>
      <c r="D15" s="205"/>
      <c r="E15" s="37"/>
      <c r="F15" s="205"/>
      <c r="G15" s="291"/>
      <c r="H15" s="224"/>
      <c r="I15" s="13"/>
      <c r="J15" s="224"/>
      <c r="K15" s="13"/>
      <c r="L15" s="224"/>
      <c r="M15" s="41">
        <f t="shared" si="0"/>
        <v>0</v>
      </c>
      <c r="N15" s="41">
        <f t="shared" si="1"/>
        <v>0</v>
      </c>
      <c r="O15" s="221">
        <f t="shared" si="2"/>
        <v>0</v>
      </c>
      <c r="P15" s="221">
        <f t="shared" si="3"/>
        <v>0</v>
      </c>
      <c r="Q15" s="221">
        <f>O15*$AF$12</f>
        <v>0</v>
      </c>
      <c r="R15" s="221">
        <f>SUM(O15:Q15)*0.065</f>
        <v>0</v>
      </c>
      <c r="S15" s="186">
        <f t="shared" si="4"/>
        <v>0</v>
      </c>
      <c r="T15" s="45"/>
      <c r="U15" s="45"/>
      <c r="V15" s="45"/>
      <c r="W15" s="45"/>
      <c r="X15" s="45"/>
      <c r="Y15" s="45"/>
      <c r="Z15" s="154"/>
      <c r="AA15" s="155"/>
      <c r="AB15" s="170"/>
      <c r="AC15" s="111"/>
      <c r="AE15" s="82"/>
      <c r="AF15" s="82"/>
      <c r="AH15" s="94"/>
      <c r="AI15" s="52" t="s">
        <v>1412</v>
      </c>
      <c r="AJ15" s="52" t="s">
        <v>1429</v>
      </c>
      <c r="AK15" s="63" t="s">
        <v>1422</v>
      </c>
    </row>
    <row r="16" spans="1:37">
      <c r="A16" s="45"/>
      <c r="B16" s="192"/>
      <c r="C16" s="104"/>
      <c r="D16" s="205"/>
      <c r="E16" s="37"/>
      <c r="F16" s="205"/>
      <c r="G16" s="291"/>
      <c r="H16" s="224"/>
      <c r="I16" s="13"/>
      <c r="J16" s="224"/>
      <c r="K16" s="13"/>
      <c r="L16" s="224"/>
      <c r="M16" s="41">
        <f t="shared" si="0"/>
        <v>0</v>
      </c>
      <c r="N16" s="41">
        <f t="shared" si="1"/>
        <v>0</v>
      </c>
      <c r="O16" s="221">
        <f t="shared" si="2"/>
        <v>0</v>
      </c>
      <c r="P16" s="221">
        <f t="shared" si="3"/>
        <v>0</v>
      </c>
      <c r="Q16" s="221">
        <f t="shared" ref="Q16:Q75" si="5">O16*$AF$12</f>
        <v>0</v>
      </c>
      <c r="R16" s="221">
        <f t="shared" ref="R16:R75" si="6">SUM(O16:Q16)*0.065</f>
        <v>0</v>
      </c>
      <c r="S16" s="186">
        <f t="shared" si="4"/>
        <v>0</v>
      </c>
      <c r="T16" s="45"/>
      <c r="U16" s="45"/>
      <c r="V16" s="45"/>
      <c r="W16" s="45"/>
      <c r="X16" s="45"/>
      <c r="Y16" s="45"/>
      <c r="Z16" s="154"/>
      <c r="AA16" s="155"/>
      <c r="AB16" s="170"/>
      <c r="AC16" s="111"/>
      <c r="AE16" s="82"/>
      <c r="AF16" s="82"/>
      <c r="AG16" s="83"/>
      <c r="AH16" s="94"/>
      <c r="AI16" s="89" t="s">
        <v>40</v>
      </c>
      <c r="AJ16" s="52"/>
      <c r="AK16" s="63" t="s">
        <v>1423</v>
      </c>
    </row>
    <row r="17" spans="1:37">
      <c r="A17" s="45"/>
      <c r="B17" s="192"/>
      <c r="C17" s="104"/>
      <c r="D17" s="205"/>
      <c r="E17" s="37"/>
      <c r="F17" s="205"/>
      <c r="G17" s="291"/>
      <c r="H17" s="224"/>
      <c r="I17" s="13"/>
      <c r="J17" s="224"/>
      <c r="K17" s="13"/>
      <c r="L17" s="224"/>
      <c r="M17" s="41">
        <f t="shared" si="0"/>
        <v>0</v>
      </c>
      <c r="N17" s="41">
        <f t="shared" si="1"/>
        <v>0</v>
      </c>
      <c r="O17" s="221">
        <f t="shared" si="2"/>
        <v>0</v>
      </c>
      <c r="P17" s="221">
        <f t="shared" si="3"/>
        <v>0</v>
      </c>
      <c r="Q17" s="221">
        <f t="shared" si="5"/>
        <v>0</v>
      </c>
      <c r="R17" s="221">
        <f t="shared" si="6"/>
        <v>0</v>
      </c>
      <c r="S17" s="186">
        <f t="shared" si="4"/>
        <v>0</v>
      </c>
      <c r="T17" s="45"/>
      <c r="U17" s="45"/>
      <c r="V17" s="45"/>
      <c r="W17" s="45"/>
      <c r="X17" s="45"/>
      <c r="Y17" s="45"/>
      <c r="Z17" s="154"/>
      <c r="AA17" s="155"/>
      <c r="AB17" s="170"/>
      <c r="AC17" s="111"/>
      <c r="AE17" s="129"/>
      <c r="AF17" s="82"/>
      <c r="AG17" s="83"/>
      <c r="AH17" s="94"/>
      <c r="AI17" s="89" t="s">
        <v>1407</v>
      </c>
      <c r="AJ17" s="52"/>
      <c r="AK17" s="63"/>
    </row>
    <row r="18" spans="1:37">
      <c r="A18" s="45"/>
      <c r="B18" s="192"/>
      <c r="C18" s="104"/>
      <c r="D18" s="205"/>
      <c r="E18" s="37"/>
      <c r="F18" s="205"/>
      <c r="G18" s="291"/>
      <c r="H18" s="224"/>
      <c r="I18" s="13"/>
      <c r="J18" s="224"/>
      <c r="K18" s="13"/>
      <c r="L18" s="224"/>
      <c r="M18" s="41">
        <f t="shared" si="0"/>
        <v>0</v>
      </c>
      <c r="N18" s="41">
        <f t="shared" si="1"/>
        <v>0</v>
      </c>
      <c r="O18" s="221">
        <f t="shared" si="2"/>
        <v>0</v>
      </c>
      <c r="P18" s="221">
        <f t="shared" si="3"/>
        <v>0</v>
      </c>
      <c r="Q18" s="221">
        <f t="shared" si="5"/>
        <v>0</v>
      </c>
      <c r="R18" s="221">
        <f t="shared" si="6"/>
        <v>0</v>
      </c>
      <c r="S18" s="186">
        <f t="shared" si="4"/>
        <v>0</v>
      </c>
      <c r="T18" s="45"/>
      <c r="U18" s="45"/>
      <c r="V18" s="45"/>
      <c r="W18" s="45"/>
      <c r="X18" s="45"/>
      <c r="Y18" s="45"/>
      <c r="Z18" s="154"/>
      <c r="AA18" s="155"/>
      <c r="AB18" s="170"/>
      <c r="AC18" s="111"/>
      <c r="AE18" s="82"/>
      <c r="AF18" s="82"/>
      <c r="AG18" s="83"/>
      <c r="AH18" s="166"/>
      <c r="AI18" s="167" t="s">
        <v>1408</v>
      </c>
      <c r="AJ18" s="101"/>
      <c r="AK18" s="102"/>
    </row>
    <row r="19" spans="1:37">
      <c r="A19" s="45"/>
      <c r="B19" s="192"/>
      <c r="C19" s="104"/>
      <c r="D19" s="205"/>
      <c r="E19" s="37"/>
      <c r="F19" s="205"/>
      <c r="G19" s="291"/>
      <c r="H19" s="224"/>
      <c r="I19" s="13"/>
      <c r="J19" s="224"/>
      <c r="K19" s="13"/>
      <c r="L19" s="224"/>
      <c r="M19" s="41">
        <f t="shared" si="0"/>
        <v>0</v>
      </c>
      <c r="N19" s="41">
        <f t="shared" si="1"/>
        <v>0</v>
      </c>
      <c r="O19" s="221">
        <f t="shared" si="2"/>
        <v>0</v>
      </c>
      <c r="P19" s="221">
        <f t="shared" si="3"/>
        <v>0</v>
      </c>
      <c r="Q19" s="221">
        <f t="shared" si="5"/>
        <v>0</v>
      </c>
      <c r="R19" s="221">
        <f t="shared" si="6"/>
        <v>0</v>
      </c>
      <c r="S19" s="186">
        <f t="shared" si="4"/>
        <v>0</v>
      </c>
      <c r="T19" s="45"/>
      <c r="U19" s="45"/>
      <c r="V19" s="45"/>
      <c r="W19" s="45"/>
      <c r="X19" s="45"/>
      <c r="Y19" s="45"/>
      <c r="Z19" s="154"/>
      <c r="AA19" s="155"/>
      <c r="AB19" s="170"/>
      <c r="AC19" s="111"/>
    </row>
    <row r="20" spans="1:37">
      <c r="A20" s="45"/>
      <c r="B20" s="192"/>
      <c r="C20" s="104"/>
      <c r="D20" s="205"/>
      <c r="E20" s="37"/>
      <c r="F20" s="205"/>
      <c r="G20" s="291"/>
      <c r="H20" s="224"/>
      <c r="I20" s="13"/>
      <c r="J20" s="224"/>
      <c r="K20" s="13"/>
      <c r="L20" s="224"/>
      <c r="M20" s="41">
        <f t="shared" si="0"/>
        <v>0</v>
      </c>
      <c r="N20" s="41">
        <f t="shared" si="1"/>
        <v>0</v>
      </c>
      <c r="O20" s="221">
        <f t="shared" si="2"/>
        <v>0</v>
      </c>
      <c r="P20" s="221">
        <f t="shared" si="3"/>
        <v>0</v>
      </c>
      <c r="Q20" s="221">
        <f t="shared" si="5"/>
        <v>0</v>
      </c>
      <c r="R20" s="221">
        <f t="shared" si="6"/>
        <v>0</v>
      </c>
      <c r="S20" s="186">
        <f t="shared" si="4"/>
        <v>0</v>
      </c>
      <c r="T20" s="45"/>
      <c r="U20" s="45"/>
      <c r="V20" s="45"/>
      <c r="W20" s="45"/>
      <c r="X20" s="45"/>
      <c r="Y20" s="45"/>
      <c r="Z20" s="154"/>
      <c r="AA20" s="155"/>
      <c r="AB20" s="170"/>
      <c r="AC20" s="111"/>
    </row>
    <row r="21" spans="1:37">
      <c r="A21" s="45"/>
      <c r="B21" s="192"/>
      <c r="C21" s="104"/>
      <c r="D21" s="205"/>
      <c r="E21" s="37"/>
      <c r="F21" s="205"/>
      <c r="G21" s="291"/>
      <c r="H21" s="224"/>
      <c r="I21" s="13"/>
      <c r="J21" s="224"/>
      <c r="K21" s="13"/>
      <c r="L21" s="224"/>
      <c r="M21" s="41">
        <f t="shared" si="0"/>
        <v>0</v>
      </c>
      <c r="N21" s="41">
        <f t="shared" si="1"/>
        <v>0</v>
      </c>
      <c r="O21" s="221">
        <f t="shared" si="2"/>
        <v>0</v>
      </c>
      <c r="P21" s="221">
        <f t="shared" si="3"/>
        <v>0</v>
      </c>
      <c r="Q21" s="221">
        <f t="shared" si="5"/>
        <v>0</v>
      </c>
      <c r="R21" s="221">
        <f t="shared" si="6"/>
        <v>0</v>
      </c>
      <c r="S21" s="186">
        <f t="shared" si="4"/>
        <v>0</v>
      </c>
      <c r="T21" s="45"/>
      <c r="U21" s="45"/>
      <c r="V21" s="45"/>
      <c r="W21" s="45"/>
      <c r="X21" s="45"/>
      <c r="Y21" s="45"/>
      <c r="Z21" s="154"/>
      <c r="AA21" s="155"/>
      <c r="AB21" s="170"/>
      <c r="AC21" s="111"/>
    </row>
    <row r="22" spans="1:37" s="46" customFormat="1" ht="15.75">
      <c r="A22" s="45"/>
      <c r="B22" s="283"/>
      <c r="C22" s="104"/>
      <c r="D22" s="205"/>
      <c r="E22" s="37"/>
      <c r="F22" s="205"/>
      <c r="G22" s="291"/>
      <c r="H22" s="224"/>
      <c r="I22" s="13"/>
      <c r="J22" s="224"/>
      <c r="K22" s="13"/>
      <c r="L22" s="224"/>
      <c r="M22" s="41">
        <f t="shared" si="0"/>
        <v>0</v>
      </c>
      <c r="N22" s="41">
        <f t="shared" si="1"/>
        <v>0</v>
      </c>
      <c r="O22" s="221">
        <f t="shared" si="2"/>
        <v>0</v>
      </c>
      <c r="P22" s="221">
        <f t="shared" si="3"/>
        <v>0</v>
      </c>
      <c r="Q22" s="221">
        <f t="shared" si="5"/>
        <v>0</v>
      </c>
      <c r="R22" s="221">
        <f t="shared" si="6"/>
        <v>0</v>
      </c>
      <c r="S22" s="186">
        <f t="shared" si="4"/>
        <v>0</v>
      </c>
      <c r="T22" s="45"/>
      <c r="U22" s="45"/>
      <c r="V22" s="45"/>
      <c r="W22" s="45"/>
      <c r="X22" s="45"/>
      <c r="Y22" s="45"/>
      <c r="Z22" s="154"/>
      <c r="AA22" s="156"/>
      <c r="AB22" s="171"/>
      <c r="AC22" s="174"/>
    </row>
    <row r="23" spans="1:37" s="46" customFormat="1" ht="15.75">
      <c r="A23" s="45"/>
      <c r="B23" s="141"/>
      <c r="C23" s="104"/>
      <c r="D23" s="205"/>
      <c r="E23" s="37"/>
      <c r="F23" s="205"/>
      <c r="G23" s="291"/>
      <c r="H23" s="224"/>
      <c r="I23" s="13"/>
      <c r="J23" s="224"/>
      <c r="K23" s="13"/>
      <c r="L23" s="224"/>
      <c r="M23" s="41">
        <f t="shared" si="0"/>
        <v>0</v>
      </c>
      <c r="N23" s="41">
        <f t="shared" si="1"/>
        <v>0</v>
      </c>
      <c r="O23" s="221">
        <f t="shared" si="2"/>
        <v>0</v>
      </c>
      <c r="P23" s="221">
        <f t="shared" si="3"/>
        <v>0</v>
      </c>
      <c r="Q23" s="221">
        <f t="shared" si="5"/>
        <v>0</v>
      </c>
      <c r="R23" s="221">
        <f t="shared" si="6"/>
        <v>0</v>
      </c>
      <c r="S23" s="186">
        <f t="shared" si="4"/>
        <v>0</v>
      </c>
      <c r="T23" s="45"/>
      <c r="U23" s="45"/>
      <c r="V23" s="45"/>
      <c r="W23" s="45"/>
      <c r="X23" s="45"/>
      <c r="Y23" s="45"/>
      <c r="Z23" s="154"/>
      <c r="AA23" s="156"/>
      <c r="AB23" s="171"/>
      <c r="AC23" s="174"/>
    </row>
    <row r="24" spans="1:37">
      <c r="B24" s="192"/>
      <c r="C24" s="104"/>
      <c r="D24" s="205"/>
      <c r="E24" s="37"/>
      <c r="F24" s="205"/>
      <c r="G24" s="292"/>
      <c r="H24" s="225"/>
      <c r="I24" s="206"/>
      <c r="J24" s="225"/>
      <c r="K24" s="206"/>
      <c r="L24" s="225"/>
      <c r="M24" s="41">
        <f t="shared" si="0"/>
        <v>0</v>
      </c>
      <c r="N24" s="41">
        <f t="shared" si="1"/>
        <v>0</v>
      </c>
      <c r="O24" s="221">
        <f t="shared" si="2"/>
        <v>0</v>
      </c>
      <c r="P24" s="221">
        <f t="shared" si="3"/>
        <v>0</v>
      </c>
      <c r="Q24" s="221">
        <f t="shared" si="5"/>
        <v>0</v>
      </c>
      <c r="R24" s="221">
        <f t="shared" si="6"/>
        <v>0</v>
      </c>
      <c r="S24" s="186">
        <f t="shared" si="4"/>
        <v>0</v>
      </c>
      <c r="T24" s="45"/>
      <c r="U24" s="45"/>
      <c r="V24" s="45"/>
      <c r="W24" s="45"/>
      <c r="X24" s="45"/>
      <c r="Y24" s="45"/>
      <c r="Z24" s="154"/>
      <c r="AA24" s="155"/>
      <c r="AB24" s="170"/>
      <c r="AC24" s="111"/>
    </row>
    <row r="25" spans="1:37">
      <c r="A25" s="45"/>
      <c r="B25" s="192"/>
      <c r="C25" s="104"/>
      <c r="D25" s="205"/>
      <c r="E25" s="37"/>
      <c r="F25" s="205"/>
      <c r="G25" s="293"/>
      <c r="H25" s="226"/>
      <c r="I25" s="4"/>
      <c r="J25" s="226"/>
      <c r="K25" s="4"/>
      <c r="L25" s="226"/>
      <c r="M25" s="41">
        <f t="shared" si="0"/>
        <v>0</v>
      </c>
      <c r="N25" s="41">
        <f t="shared" si="1"/>
        <v>0</v>
      </c>
      <c r="O25" s="221">
        <f t="shared" si="2"/>
        <v>0</v>
      </c>
      <c r="P25" s="221">
        <f t="shared" si="3"/>
        <v>0</v>
      </c>
      <c r="Q25" s="221">
        <f t="shared" si="5"/>
        <v>0</v>
      </c>
      <c r="R25" s="221">
        <f t="shared" si="6"/>
        <v>0</v>
      </c>
      <c r="S25" s="186">
        <f t="shared" si="4"/>
        <v>0</v>
      </c>
      <c r="T25" s="45"/>
      <c r="U25" s="45"/>
      <c r="V25" s="45"/>
      <c r="W25" s="45"/>
      <c r="X25" s="45"/>
      <c r="Y25" s="45"/>
      <c r="Z25" s="154"/>
      <c r="AA25" s="155"/>
      <c r="AB25" s="170"/>
      <c r="AC25" s="111"/>
    </row>
    <row r="26" spans="1:37">
      <c r="A26" s="45"/>
      <c r="B26" s="140"/>
      <c r="C26" s="104"/>
      <c r="D26" s="205"/>
      <c r="E26" s="37"/>
      <c r="F26" s="205"/>
      <c r="G26" s="294"/>
      <c r="H26" s="227"/>
      <c r="I26" s="6"/>
      <c r="J26" s="227"/>
      <c r="K26" s="6"/>
      <c r="L26" s="227"/>
      <c r="M26" s="41">
        <f t="shared" si="0"/>
        <v>0</v>
      </c>
      <c r="N26" s="41">
        <f t="shared" si="1"/>
        <v>0</v>
      </c>
      <c r="O26" s="221">
        <f t="shared" si="2"/>
        <v>0</v>
      </c>
      <c r="P26" s="221">
        <f t="shared" si="3"/>
        <v>0</v>
      </c>
      <c r="Q26" s="221">
        <f t="shared" si="5"/>
        <v>0</v>
      </c>
      <c r="R26" s="221">
        <f t="shared" si="6"/>
        <v>0</v>
      </c>
      <c r="S26" s="186">
        <f t="shared" si="4"/>
        <v>0</v>
      </c>
      <c r="T26" s="45"/>
      <c r="U26" s="45"/>
      <c r="V26" s="45"/>
      <c r="W26" s="45"/>
      <c r="X26" s="45"/>
      <c r="Y26" s="45"/>
      <c r="Z26" s="154"/>
      <c r="AA26" s="155"/>
      <c r="AB26" s="170"/>
      <c r="AC26" s="111"/>
    </row>
    <row r="27" spans="1:37">
      <c r="A27" s="44"/>
      <c r="B27" s="289"/>
      <c r="C27" s="104"/>
      <c r="D27" s="205"/>
      <c r="E27" s="37"/>
      <c r="F27" s="205"/>
      <c r="G27" s="295"/>
      <c r="H27" s="228"/>
      <c r="I27" s="207"/>
      <c r="J27" s="228"/>
      <c r="K27" s="207"/>
      <c r="L27" s="228"/>
      <c r="M27" s="41">
        <f t="shared" si="0"/>
        <v>0</v>
      </c>
      <c r="N27" s="41">
        <f t="shared" si="1"/>
        <v>0</v>
      </c>
      <c r="O27" s="221">
        <f t="shared" si="2"/>
        <v>0</v>
      </c>
      <c r="P27" s="221">
        <f t="shared" si="3"/>
        <v>0</v>
      </c>
      <c r="Q27" s="221">
        <f t="shared" si="5"/>
        <v>0</v>
      </c>
      <c r="R27" s="221">
        <f t="shared" si="6"/>
        <v>0</v>
      </c>
      <c r="S27" s="186">
        <f t="shared" si="4"/>
        <v>0</v>
      </c>
      <c r="T27" s="45"/>
      <c r="U27" s="45"/>
      <c r="V27" s="45"/>
      <c r="W27" s="45"/>
      <c r="X27" s="45"/>
      <c r="Y27" s="45"/>
      <c r="Z27" s="154"/>
      <c r="AA27" s="155"/>
      <c r="AB27" s="170"/>
      <c r="AC27" s="111"/>
    </row>
    <row r="28" spans="1:37">
      <c r="B28" s="192"/>
      <c r="C28" s="104"/>
      <c r="D28" s="205"/>
      <c r="E28" s="37"/>
      <c r="F28" s="205"/>
      <c r="G28" s="296"/>
      <c r="H28" s="229"/>
      <c r="I28" s="208"/>
      <c r="J28" s="229"/>
      <c r="K28" s="208"/>
      <c r="L28" s="229"/>
      <c r="M28" s="41">
        <f t="shared" si="0"/>
        <v>0</v>
      </c>
      <c r="N28" s="41">
        <f t="shared" si="1"/>
        <v>0</v>
      </c>
      <c r="O28" s="221">
        <f t="shared" si="2"/>
        <v>0</v>
      </c>
      <c r="P28" s="221">
        <f t="shared" si="3"/>
        <v>0</v>
      </c>
      <c r="Q28" s="221">
        <f t="shared" si="5"/>
        <v>0</v>
      </c>
      <c r="R28" s="221">
        <f t="shared" si="6"/>
        <v>0</v>
      </c>
      <c r="S28" s="186">
        <f t="shared" si="4"/>
        <v>0</v>
      </c>
      <c r="T28" s="45"/>
      <c r="U28" s="45"/>
      <c r="V28" s="45"/>
      <c r="W28" s="45"/>
      <c r="X28" s="45"/>
      <c r="Y28" s="45"/>
      <c r="Z28" s="154"/>
      <c r="AA28" s="155"/>
      <c r="AB28" s="170"/>
      <c r="AC28" s="111"/>
    </row>
    <row r="29" spans="1:37">
      <c r="A29" s="45"/>
      <c r="B29" s="140"/>
      <c r="C29" s="104"/>
      <c r="D29" s="205"/>
      <c r="E29" s="37"/>
      <c r="F29" s="205"/>
      <c r="G29" s="297"/>
      <c r="H29" s="230"/>
      <c r="I29" s="209"/>
      <c r="J29" s="230"/>
      <c r="K29" s="209"/>
      <c r="L29" s="230"/>
      <c r="M29" s="41">
        <f t="shared" si="0"/>
        <v>0</v>
      </c>
      <c r="N29" s="41">
        <f t="shared" si="1"/>
        <v>0</v>
      </c>
      <c r="O29" s="221">
        <f t="shared" si="2"/>
        <v>0</v>
      </c>
      <c r="P29" s="221">
        <f t="shared" si="3"/>
        <v>0</v>
      </c>
      <c r="Q29" s="221">
        <f t="shared" si="5"/>
        <v>0</v>
      </c>
      <c r="R29" s="221">
        <f t="shared" si="6"/>
        <v>0</v>
      </c>
      <c r="S29" s="186">
        <f t="shared" si="4"/>
        <v>0</v>
      </c>
      <c r="T29" s="45"/>
      <c r="U29" s="45"/>
      <c r="V29" s="45"/>
      <c r="W29" s="45"/>
      <c r="X29" s="45"/>
      <c r="Y29" s="45"/>
      <c r="Z29" s="154"/>
      <c r="AA29" s="155"/>
      <c r="AB29" s="170"/>
      <c r="AC29" s="111"/>
    </row>
    <row r="30" spans="1:37">
      <c r="A30" s="45"/>
      <c r="B30" s="140"/>
      <c r="C30" s="104"/>
      <c r="D30" s="205"/>
      <c r="E30" s="37"/>
      <c r="F30" s="205"/>
      <c r="G30" s="297"/>
      <c r="H30" s="230"/>
      <c r="I30" s="209"/>
      <c r="J30" s="230"/>
      <c r="K30" s="209"/>
      <c r="L30" s="230"/>
      <c r="M30" s="41">
        <f t="shared" si="0"/>
        <v>0</v>
      </c>
      <c r="N30" s="41">
        <f t="shared" si="1"/>
        <v>0</v>
      </c>
      <c r="O30" s="221">
        <f t="shared" si="2"/>
        <v>0</v>
      </c>
      <c r="P30" s="221">
        <f t="shared" si="3"/>
        <v>0</v>
      </c>
      <c r="Q30" s="221">
        <f t="shared" si="5"/>
        <v>0</v>
      </c>
      <c r="R30" s="221">
        <f t="shared" si="6"/>
        <v>0</v>
      </c>
      <c r="S30" s="186">
        <f t="shared" si="4"/>
        <v>0</v>
      </c>
      <c r="T30" s="45"/>
      <c r="U30" s="45"/>
      <c r="V30" s="45"/>
      <c r="W30" s="45"/>
      <c r="X30" s="45"/>
      <c r="Y30" s="45"/>
      <c r="Z30" s="154"/>
      <c r="AA30" s="155"/>
      <c r="AB30" s="170"/>
      <c r="AC30" s="111"/>
    </row>
    <row r="31" spans="1:37">
      <c r="A31" s="45"/>
      <c r="B31" s="192"/>
      <c r="C31" s="104"/>
      <c r="D31" s="205"/>
      <c r="E31" s="37"/>
      <c r="F31" s="205"/>
      <c r="G31" s="297"/>
      <c r="H31" s="230"/>
      <c r="I31" s="209"/>
      <c r="J31" s="230"/>
      <c r="K31" s="209"/>
      <c r="L31" s="230"/>
      <c r="M31" s="41">
        <f t="shared" si="0"/>
        <v>0</v>
      </c>
      <c r="N31" s="41">
        <f t="shared" si="1"/>
        <v>0</v>
      </c>
      <c r="O31" s="221">
        <f t="shared" si="2"/>
        <v>0</v>
      </c>
      <c r="P31" s="221">
        <f t="shared" si="3"/>
        <v>0</v>
      </c>
      <c r="Q31" s="221">
        <f t="shared" si="5"/>
        <v>0</v>
      </c>
      <c r="R31" s="221">
        <f t="shared" si="6"/>
        <v>0</v>
      </c>
      <c r="S31" s="186">
        <f t="shared" si="4"/>
        <v>0</v>
      </c>
      <c r="T31" s="45"/>
      <c r="U31" s="45"/>
      <c r="V31" s="45"/>
      <c r="W31" s="45"/>
      <c r="X31" s="45"/>
      <c r="Y31" s="45"/>
      <c r="Z31" s="154"/>
      <c r="AA31" s="155"/>
      <c r="AB31" s="170"/>
      <c r="AC31" s="111"/>
    </row>
    <row r="32" spans="1:37">
      <c r="A32" s="45"/>
      <c r="B32" s="192"/>
      <c r="C32" s="104"/>
      <c r="D32" s="205"/>
      <c r="E32" s="37"/>
      <c r="F32" s="205"/>
      <c r="G32" s="297"/>
      <c r="H32" s="230"/>
      <c r="I32" s="209"/>
      <c r="J32" s="230"/>
      <c r="K32" s="209"/>
      <c r="L32" s="230"/>
      <c r="M32" s="41">
        <f t="shared" si="0"/>
        <v>0</v>
      </c>
      <c r="N32" s="41">
        <f t="shared" si="1"/>
        <v>0</v>
      </c>
      <c r="O32" s="221">
        <f t="shared" si="2"/>
        <v>0</v>
      </c>
      <c r="P32" s="221">
        <f t="shared" si="3"/>
        <v>0</v>
      </c>
      <c r="Q32" s="221">
        <f t="shared" si="5"/>
        <v>0</v>
      </c>
      <c r="R32" s="221">
        <f t="shared" si="6"/>
        <v>0</v>
      </c>
      <c r="S32" s="186">
        <f t="shared" si="4"/>
        <v>0</v>
      </c>
      <c r="T32" s="45"/>
      <c r="U32" s="45"/>
      <c r="V32" s="45"/>
      <c r="W32" s="45"/>
      <c r="X32" s="45"/>
      <c r="Y32" s="45"/>
      <c r="Z32" s="154"/>
      <c r="AA32" s="155"/>
      <c r="AB32" s="170"/>
      <c r="AC32" s="111"/>
    </row>
    <row r="33" spans="1:29">
      <c r="A33" s="45"/>
      <c r="B33" s="283"/>
      <c r="C33" s="104"/>
      <c r="D33" s="205"/>
      <c r="E33" s="37"/>
      <c r="F33" s="205"/>
      <c r="G33" s="297"/>
      <c r="H33" s="230"/>
      <c r="I33" s="209"/>
      <c r="J33" s="230"/>
      <c r="K33" s="209"/>
      <c r="L33" s="230"/>
      <c r="M33" s="41">
        <f t="shared" si="0"/>
        <v>0</v>
      </c>
      <c r="N33" s="41">
        <f t="shared" si="1"/>
        <v>0</v>
      </c>
      <c r="O33" s="221">
        <f t="shared" si="2"/>
        <v>0</v>
      </c>
      <c r="P33" s="221">
        <f t="shared" si="3"/>
        <v>0</v>
      </c>
      <c r="Q33" s="221">
        <f t="shared" si="5"/>
        <v>0</v>
      </c>
      <c r="R33" s="221">
        <f t="shared" si="6"/>
        <v>0</v>
      </c>
      <c r="S33" s="186">
        <f t="shared" si="4"/>
        <v>0</v>
      </c>
      <c r="T33" s="45"/>
      <c r="U33" s="45"/>
      <c r="V33" s="45"/>
      <c r="W33" s="45"/>
      <c r="X33" s="45"/>
      <c r="Y33" s="45"/>
      <c r="Z33" s="154"/>
      <c r="AA33" s="155"/>
      <c r="AB33" s="170"/>
      <c r="AC33" s="111"/>
    </row>
    <row r="34" spans="1:29" s="49" customFormat="1" ht="15">
      <c r="A34" s="45"/>
      <c r="B34" s="141"/>
      <c r="C34" s="104"/>
      <c r="D34" s="205"/>
      <c r="E34" s="37"/>
      <c r="F34" s="205"/>
      <c r="G34" s="297"/>
      <c r="H34" s="230"/>
      <c r="I34" s="209"/>
      <c r="J34" s="230"/>
      <c r="K34" s="209"/>
      <c r="L34" s="230"/>
      <c r="M34" s="41">
        <f t="shared" si="0"/>
        <v>0</v>
      </c>
      <c r="N34" s="41">
        <f t="shared" si="1"/>
        <v>0</v>
      </c>
      <c r="O34" s="221">
        <f t="shared" si="2"/>
        <v>0</v>
      </c>
      <c r="P34" s="221">
        <f t="shared" si="3"/>
        <v>0</v>
      </c>
      <c r="Q34" s="221">
        <f t="shared" si="5"/>
        <v>0</v>
      </c>
      <c r="R34" s="221">
        <f t="shared" si="6"/>
        <v>0</v>
      </c>
      <c r="S34" s="186">
        <f t="shared" si="4"/>
        <v>0</v>
      </c>
      <c r="T34" s="45"/>
      <c r="U34" s="45"/>
      <c r="V34" s="45"/>
      <c r="W34" s="45"/>
      <c r="X34" s="45"/>
      <c r="Y34" s="45"/>
      <c r="Z34" s="154"/>
      <c r="AA34" s="157"/>
      <c r="AB34" s="172"/>
      <c r="AC34" s="175"/>
    </row>
    <row r="35" spans="1:29">
      <c r="A35" s="45"/>
      <c r="B35" s="140"/>
      <c r="C35" s="104"/>
      <c r="D35" s="205"/>
      <c r="E35" s="37"/>
      <c r="F35" s="205"/>
      <c r="G35" s="297"/>
      <c r="H35" s="230"/>
      <c r="I35" s="209"/>
      <c r="J35" s="230"/>
      <c r="K35" s="209"/>
      <c r="L35" s="230"/>
      <c r="M35" s="41">
        <f t="shared" si="0"/>
        <v>0</v>
      </c>
      <c r="N35" s="41">
        <f t="shared" si="1"/>
        <v>0</v>
      </c>
      <c r="O35" s="221">
        <f t="shared" si="2"/>
        <v>0</v>
      </c>
      <c r="P35" s="221">
        <f t="shared" si="3"/>
        <v>0</v>
      </c>
      <c r="Q35" s="221">
        <f t="shared" si="5"/>
        <v>0</v>
      </c>
      <c r="R35" s="221">
        <f t="shared" si="6"/>
        <v>0</v>
      </c>
      <c r="S35" s="186">
        <f t="shared" si="4"/>
        <v>0</v>
      </c>
      <c r="T35" s="45"/>
      <c r="U35" s="45"/>
      <c r="V35" s="45"/>
      <c r="W35" s="45"/>
      <c r="X35" s="45"/>
      <c r="Y35" s="45"/>
      <c r="Z35" s="154"/>
      <c r="AA35" s="155"/>
      <c r="AB35" s="170"/>
      <c r="AC35" s="111"/>
    </row>
    <row r="36" spans="1:29">
      <c r="A36" s="45"/>
      <c r="B36" s="140"/>
      <c r="C36" s="104"/>
      <c r="D36" s="205"/>
      <c r="E36" s="37"/>
      <c r="F36" s="205"/>
      <c r="G36" s="297"/>
      <c r="H36" s="230"/>
      <c r="I36" s="209"/>
      <c r="J36" s="230"/>
      <c r="K36" s="209"/>
      <c r="L36" s="230"/>
      <c r="M36" s="41">
        <f t="shared" si="0"/>
        <v>0</v>
      </c>
      <c r="N36" s="41">
        <f t="shared" si="1"/>
        <v>0</v>
      </c>
      <c r="O36" s="221">
        <f t="shared" si="2"/>
        <v>0</v>
      </c>
      <c r="P36" s="221">
        <f t="shared" si="3"/>
        <v>0</v>
      </c>
      <c r="Q36" s="221">
        <f t="shared" si="5"/>
        <v>0</v>
      </c>
      <c r="R36" s="221">
        <f t="shared" si="6"/>
        <v>0</v>
      </c>
      <c r="S36" s="186">
        <f t="shared" si="4"/>
        <v>0</v>
      </c>
      <c r="T36" s="45"/>
      <c r="U36" s="45"/>
      <c r="V36" s="45"/>
      <c r="W36" s="45"/>
      <c r="X36" s="45"/>
      <c r="Y36" s="45"/>
      <c r="Z36" s="154"/>
      <c r="AA36" s="155"/>
      <c r="AB36" s="170"/>
      <c r="AC36" s="111"/>
    </row>
    <row r="37" spans="1:29">
      <c r="A37" s="45"/>
      <c r="B37" s="140"/>
      <c r="C37" s="104"/>
      <c r="D37" s="205"/>
      <c r="E37" s="37"/>
      <c r="F37" s="205"/>
      <c r="G37" s="297"/>
      <c r="H37" s="230"/>
      <c r="I37" s="209"/>
      <c r="J37" s="230"/>
      <c r="K37" s="209"/>
      <c r="L37" s="230"/>
      <c r="M37" s="41">
        <f t="shared" si="0"/>
        <v>0</v>
      </c>
      <c r="N37" s="41">
        <f t="shared" si="1"/>
        <v>0</v>
      </c>
      <c r="O37" s="221">
        <f t="shared" si="2"/>
        <v>0</v>
      </c>
      <c r="P37" s="221">
        <f t="shared" si="3"/>
        <v>0</v>
      </c>
      <c r="Q37" s="221">
        <f t="shared" si="5"/>
        <v>0</v>
      </c>
      <c r="R37" s="221">
        <f t="shared" si="6"/>
        <v>0</v>
      </c>
      <c r="S37" s="186">
        <f t="shared" si="4"/>
        <v>0</v>
      </c>
      <c r="T37" s="45"/>
      <c r="U37" s="45"/>
      <c r="V37" s="45"/>
      <c r="W37" s="45"/>
      <c r="X37" s="45"/>
      <c r="Y37" s="45"/>
      <c r="Z37" s="154"/>
      <c r="AA37" s="155"/>
      <c r="AB37" s="170"/>
      <c r="AC37" s="111"/>
    </row>
    <row r="38" spans="1:29">
      <c r="A38" s="45"/>
      <c r="B38" s="192"/>
      <c r="C38" s="104"/>
      <c r="D38" s="205"/>
      <c r="E38" s="37"/>
      <c r="F38" s="205"/>
      <c r="G38" s="297"/>
      <c r="H38" s="230"/>
      <c r="I38" s="209"/>
      <c r="J38" s="230"/>
      <c r="K38" s="209"/>
      <c r="L38" s="230"/>
      <c r="M38" s="41">
        <f t="shared" si="0"/>
        <v>0</v>
      </c>
      <c r="N38" s="41">
        <f t="shared" si="1"/>
        <v>0</v>
      </c>
      <c r="O38" s="221">
        <f t="shared" si="2"/>
        <v>0</v>
      </c>
      <c r="P38" s="221">
        <f t="shared" si="3"/>
        <v>0</v>
      </c>
      <c r="Q38" s="221">
        <f t="shared" si="5"/>
        <v>0</v>
      </c>
      <c r="R38" s="221">
        <f t="shared" si="6"/>
        <v>0</v>
      </c>
      <c r="S38" s="186">
        <f t="shared" si="4"/>
        <v>0</v>
      </c>
      <c r="T38" s="45"/>
      <c r="U38" s="45"/>
      <c r="V38" s="45"/>
      <c r="W38" s="45"/>
      <c r="X38" s="45"/>
      <c r="Y38" s="45"/>
      <c r="Z38" s="154"/>
      <c r="AA38" s="155"/>
      <c r="AB38" s="170"/>
      <c r="AC38" s="111"/>
    </row>
    <row r="39" spans="1:29">
      <c r="A39" s="45"/>
      <c r="B39" s="192"/>
      <c r="C39" s="104"/>
      <c r="D39" s="205"/>
      <c r="E39" s="37"/>
      <c r="F39" s="205"/>
      <c r="G39" s="297"/>
      <c r="H39" s="230"/>
      <c r="I39" s="209"/>
      <c r="J39" s="230"/>
      <c r="K39" s="209"/>
      <c r="L39" s="230"/>
      <c r="M39" s="41">
        <f t="shared" si="0"/>
        <v>0</v>
      </c>
      <c r="N39" s="41">
        <f t="shared" si="1"/>
        <v>0</v>
      </c>
      <c r="O39" s="221">
        <f t="shared" si="2"/>
        <v>0</v>
      </c>
      <c r="P39" s="221">
        <f t="shared" si="3"/>
        <v>0</v>
      </c>
      <c r="Q39" s="221">
        <f t="shared" si="5"/>
        <v>0</v>
      </c>
      <c r="R39" s="221">
        <f t="shared" si="6"/>
        <v>0</v>
      </c>
      <c r="S39" s="186">
        <f t="shared" si="4"/>
        <v>0</v>
      </c>
      <c r="T39" s="45"/>
      <c r="U39" s="45"/>
      <c r="V39" s="45"/>
      <c r="W39" s="45"/>
      <c r="X39" s="45"/>
      <c r="Y39" s="45"/>
      <c r="Z39" s="154"/>
      <c r="AA39" s="155"/>
      <c r="AB39" s="170"/>
      <c r="AC39" s="111"/>
    </row>
    <row r="40" spans="1:29">
      <c r="A40" s="45"/>
      <c r="B40" s="284"/>
      <c r="C40" s="104"/>
      <c r="D40" s="205"/>
      <c r="E40" s="37"/>
      <c r="F40" s="205"/>
      <c r="G40" s="297"/>
      <c r="H40" s="230"/>
      <c r="I40" s="209"/>
      <c r="J40" s="230"/>
      <c r="K40" s="209"/>
      <c r="L40" s="230"/>
      <c r="M40" s="41">
        <f t="shared" si="0"/>
        <v>0</v>
      </c>
      <c r="N40" s="41">
        <f t="shared" si="1"/>
        <v>0</v>
      </c>
      <c r="O40" s="221">
        <f t="shared" si="2"/>
        <v>0</v>
      </c>
      <c r="P40" s="221">
        <f t="shared" si="3"/>
        <v>0</v>
      </c>
      <c r="Q40" s="221">
        <f t="shared" si="5"/>
        <v>0</v>
      </c>
      <c r="R40" s="221">
        <f t="shared" si="6"/>
        <v>0</v>
      </c>
      <c r="S40" s="186">
        <f t="shared" si="4"/>
        <v>0</v>
      </c>
      <c r="T40" s="45"/>
      <c r="U40" s="45"/>
      <c r="V40" s="45"/>
      <c r="W40" s="45"/>
      <c r="X40" s="45"/>
      <c r="Y40" s="45"/>
      <c r="Z40" s="154"/>
      <c r="AA40" s="155"/>
      <c r="AB40" s="170"/>
      <c r="AC40" s="111"/>
    </row>
    <row r="41" spans="1:29">
      <c r="A41" s="44"/>
      <c r="B41" s="141"/>
      <c r="C41" s="104"/>
      <c r="D41" s="205"/>
      <c r="E41" s="37"/>
      <c r="F41" s="205"/>
      <c r="G41" s="298"/>
      <c r="H41" s="231"/>
      <c r="I41" s="210"/>
      <c r="J41" s="231"/>
      <c r="K41" s="210"/>
      <c r="L41" s="231"/>
      <c r="M41" s="41">
        <f t="shared" si="0"/>
        <v>0</v>
      </c>
      <c r="N41" s="41">
        <f t="shared" si="1"/>
        <v>0</v>
      </c>
      <c r="O41" s="221">
        <f t="shared" si="2"/>
        <v>0</v>
      </c>
      <c r="P41" s="221">
        <f t="shared" si="3"/>
        <v>0</v>
      </c>
      <c r="Q41" s="221">
        <f t="shared" si="5"/>
        <v>0</v>
      </c>
      <c r="R41" s="221">
        <f t="shared" si="6"/>
        <v>0</v>
      </c>
      <c r="S41" s="186">
        <f t="shared" si="4"/>
        <v>0</v>
      </c>
      <c r="T41" s="45"/>
      <c r="U41" s="45"/>
      <c r="V41" s="45"/>
      <c r="W41" s="45"/>
      <c r="X41" s="45"/>
      <c r="Y41" s="45"/>
      <c r="Z41" s="154"/>
      <c r="AA41" s="155"/>
      <c r="AB41" s="170"/>
      <c r="AC41" s="111"/>
    </row>
    <row r="42" spans="1:29">
      <c r="A42" s="45"/>
      <c r="B42" s="140"/>
      <c r="C42" s="104"/>
      <c r="D42" s="205"/>
      <c r="E42" s="37"/>
      <c r="F42" s="205"/>
      <c r="G42" s="299"/>
      <c r="H42" s="232"/>
      <c r="I42" s="7"/>
      <c r="J42" s="232"/>
      <c r="K42" s="7"/>
      <c r="L42" s="232"/>
      <c r="M42" s="41">
        <f t="shared" si="0"/>
        <v>0</v>
      </c>
      <c r="N42" s="41">
        <f t="shared" si="1"/>
        <v>0</v>
      </c>
      <c r="O42" s="221">
        <f t="shared" si="2"/>
        <v>0</v>
      </c>
      <c r="P42" s="221">
        <f t="shared" si="3"/>
        <v>0</v>
      </c>
      <c r="Q42" s="221">
        <f t="shared" si="5"/>
        <v>0</v>
      </c>
      <c r="R42" s="221">
        <f t="shared" si="6"/>
        <v>0</v>
      </c>
      <c r="S42" s="186">
        <f t="shared" si="4"/>
        <v>0</v>
      </c>
      <c r="T42" s="45"/>
      <c r="U42" s="45"/>
      <c r="V42" s="45"/>
      <c r="W42" s="45"/>
      <c r="X42" s="45"/>
      <c r="Y42" s="45"/>
      <c r="Z42" s="154"/>
      <c r="AA42" s="155"/>
      <c r="AB42" s="170"/>
      <c r="AC42" s="111"/>
    </row>
    <row r="43" spans="1:29">
      <c r="A43" s="45"/>
      <c r="B43" s="140"/>
      <c r="C43" s="104"/>
      <c r="D43" s="205"/>
      <c r="E43" s="37"/>
      <c r="F43" s="205"/>
      <c r="G43" s="299"/>
      <c r="H43" s="232"/>
      <c r="I43" s="7"/>
      <c r="J43" s="232"/>
      <c r="K43" s="7"/>
      <c r="L43" s="232"/>
      <c r="M43" s="41">
        <f t="shared" ref="M43:M74" si="7">$F43*(IF(I43="Yes",1,0))</f>
        <v>0</v>
      </c>
      <c r="N43" s="41">
        <f t="shared" ref="N43:N74" si="8">$F43*(IF(K43="Yes",1,0))</f>
        <v>0</v>
      </c>
      <c r="O43" s="221">
        <f t="shared" ref="O43:O74" si="9">SUM(M43:N43)</f>
        <v>0</v>
      </c>
      <c r="P43" s="221">
        <f t="shared" ref="P43:P74" si="10">IF(COUNTIFS(G43:L43,"Yes")&gt;0,$AF$13+($AF$14*COUNTIFS(G43:L43,"Yes")),0)</f>
        <v>0</v>
      </c>
      <c r="Q43" s="221">
        <f t="shared" si="5"/>
        <v>0</v>
      </c>
      <c r="R43" s="221">
        <f t="shared" si="6"/>
        <v>0</v>
      </c>
      <c r="S43" s="186">
        <f t="shared" si="4"/>
        <v>0</v>
      </c>
      <c r="T43" s="45"/>
      <c r="U43" s="45"/>
      <c r="V43" s="45"/>
      <c r="W43" s="45"/>
      <c r="X43" s="45"/>
      <c r="Y43" s="45"/>
      <c r="Z43" s="154"/>
      <c r="AA43" s="155"/>
      <c r="AB43" s="170"/>
      <c r="AC43" s="111"/>
    </row>
    <row r="44" spans="1:29">
      <c r="A44" s="45"/>
      <c r="B44" s="140"/>
      <c r="C44" s="104"/>
      <c r="D44" s="205"/>
      <c r="E44" s="37"/>
      <c r="F44" s="205"/>
      <c r="G44" s="299"/>
      <c r="H44" s="232"/>
      <c r="I44" s="7"/>
      <c r="J44" s="232"/>
      <c r="K44" s="7"/>
      <c r="L44" s="232"/>
      <c r="M44" s="41">
        <f t="shared" si="7"/>
        <v>0</v>
      </c>
      <c r="N44" s="41">
        <f t="shared" si="8"/>
        <v>0</v>
      </c>
      <c r="O44" s="221">
        <f t="shared" si="9"/>
        <v>0</v>
      </c>
      <c r="P44" s="221">
        <f t="shared" si="10"/>
        <v>0</v>
      </c>
      <c r="Q44" s="221">
        <f t="shared" si="5"/>
        <v>0</v>
      </c>
      <c r="R44" s="221">
        <f t="shared" si="6"/>
        <v>0</v>
      </c>
      <c r="S44" s="186">
        <f t="shared" si="4"/>
        <v>0</v>
      </c>
      <c r="T44" s="45"/>
      <c r="U44" s="45"/>
      <c r="V44" s="45"/>
      <c r="W44" s="45"/>
      <c r="X44" s="45"/>
      <c r="Y44" s="45"/>
      <c r="Z44" s="154"/>
      <c r="AA44" s="155"/>
      <c r="AB44" s="170"/>
      <c r="AC44" s="111"/>
    </row>
    <row r="45" spans="1:29">
      <c r="A45" s="45"/>
      <c r="B45" s="140"/>
      <c r="C45" s="104"/>
      <c r="D45" s="205"/>
      <c r="E45" s="37"/>
      <c r="F45" s="205"/>
      <c r="G45" s="299"/>
      <c r="H45" s="232"/>
      <c r="I45" s="7"/>
      <c r="J45" s="232"/>
      <c r="K45" s="7"/>
      <c r="L45" s="232"/>
      <c r="M45" s="41">
        <f t="shared" si="7"/>
        <v>0</v>
      </c>
      <c r="N45" s="41">
        <f t="shared" si="8"/>
        <v>0</v>
      </c>
      <c r="O45" s="221">
        <f t="shared" si="9"/>
        <v>0</v>
      </c>
      <c r="P45" s="221">
        <f t="shared" si="10"/>
        <v>0</v>
      </c>
      <c r="Q45" s="221">
        <f t="shared" si="5"/>
        <v>0</v>
      </c>
      <c r="R45" s="221">
        <f t="shared" si="6"/>
        <v>0</v>
      </c>
      <c r="S45" s="186">
        <f t="shared" si="4"/>
        <v>0</v>
      </c>
      <c r="T45" s="45"/>
      <c r="U45" s="45"/>
      <c r="V45" s="45"/>
      <c r="W45" s="45"/>
      <c r="X45" s="45"/>
      <c r="Y45" s="45"/>
      <c r="Z45" s="154"/>
      <c r="AA45" s="155"/>
      <c r="AB45" s="170"/>
      <c r="AC45" s="111"/>
    </row>
    <row r="46" spans="1:29">
      <c r="A46" s="45"/>
      <c r="B46" s="192"/>
      <c r="C46" s="104"/>
      <c r="D46" s="205"/>
      <c r="E46" s="37"/>
      <c r="F46" s="205"/>
      <c r="G46" s="300"/>
      <c r="H46" s="233"/>
      <c r="I46" s="5"/>
      <c r="J46" s="233"/>
      <c r="K46" s="5"/>
      <c r="L46" s="233"/>
      <c r="M46" s="41">
        <f t="shared" si="7"/>
        <v>0</v>
      </c>
      <c r="N46" s="41">
        <f t="shared" si="8"/>
        <v>0</v>
      </c>
      <c r="O46" s="221">
        <f t="shared" si="9"/>
        <v>0</v>
      </c>
      <c r="P46" s="221">
        <f t="shared" si="10"/>
        <v>0</v>
      </c>
      <c r="Q46" s="221">
        <f t="shared" si="5"/>
        <v>0</v>
      </c>
      <c r="R46" s="221">
        <f t="shared" si="6"/>
        <v>0</v>
      </c>
      <c r="S46" s="186">
        <f t="shared" si="4"/>
        <v>0</v>
      </c>
      <c r="T46" s="45"/>
      <c r="U46" s="45"/>
      <c r="V46" s="45"/>
      <c r="W46" s="45"/>
      <c r="X46" s="45"/>
      <c r="Y46" s="45"/>
      <c r="Z46" s="154"/>
      <c r="AA46" s="155"/>
      <c r="AB46" s="170"/>
      <c r="AC46" s="111"/>
    </row>
    <row r="47" spans="1:29">
      <c r="A47" s="45"/>
      <c r="B47" s="192"/>
      <c r="C47" s="104"/>
      <c r="D47" s="205"/>
      <c r="E47" s="37"/>
      <c r="F47" s="205"/>
      <c r="G47" s="301"/>
      <c r="H47" s="234"/>
      <c r="I47" s="183"/>
      <c r="J47" s="234"/>
      <c r="K47" s="183"/>
      <c r="L47" s="234"/>
      <c r="M47" s="41">
        <f t="shared" si="7"/>
        <v>0</v>
      </c>
      <c r="N47" s="41">
        <f t="shared" si="8"/>
        <v>0</v>
      </c>
      <c r="O47" s="221">
        <f t="shared" si="9"/>
        <v>0</v>
      </c>
      <c r="P47" s="221">
        <f t="shared" si="10"/>
        <v>0</v>
      </c>
      <c r="Q47" s="221">
        <f t="shared" si="5"/>
        <v>0</v>
      </c>
      <c r="R47" s="221">
        <f t="shared" si="6"/>
        <v>0</v>
      </c>
      <c r="S47" s="186">
        <f t="shared" si="4"/>
        <v>0</v>
      </c>
      <c r="T47" s="45"/>
      <c r="U47" s="45"/>
      <c r="V47" s="45"/>
      <c r="W47" s="45"/>
      <c r="X47" s="45"/>
      <c r="Y47" s="45"/>
      <c r="Z47" s="154"/>
      <c r="AA47" s="155"/>
      <c r="AB47" s="170"/>
      <c r="AC47" s="111"/>
    </row>
    <row r="48" spans="1:29">
      <c r="A48" s="45"/>
      <c r="B48" s="283"/>
      <c r="C48" s="104"/>
      <c r="D48" s="205"/>
      <c r="E48" s="37"/>
      <c r="F48" s="205"/>
      <c r="G48" s="294"/>
      <c r="H48" s="227"/>
      <c r="I48" s="6"/>
      <c r="J48" s="227"/>
      <c r="K48" s="6"/>
      <c r="L48" s="227"/>
      <c r="M48" s="41">
        <f t="shared" si="7"/>
        <v>0</v>
      </c>
      <c r="N48" s="41">
        <f t="shared" si="8"/>
        <v>0</v>
      </c>
      <c r="O48" s="221">
        <f t="shared" si="9"/>
        <v>0</v>
      </c>
      <c r="P48" s="221">
        <f t="shared" si="10"/>
        <v>0</v>
      </c>
      <c r="Q48" s="221">
        <f t="shared" si="5"/>
        <v>0</v>
      </c>
      <c r="R48" s="221">
        <f t="shared" si="6"/>
        <v>0</v>
      </c>
      <c r="S48" s="186">
        <f t="shared" si="4"/>
        <v>0</v>
      </c>
      <c r="T48" s="45"/>
      <c r="U48" s="45"/>
      <c r="V48" s="45"/>
      <c r="W48" s="45"/>
      <c r="X48" s="45"/>
      <c r="Y48" s="45"/>
      <c r="Z48" s="154"/>
      <c r="AA48" s="155"/>
      <c r="AB48" s="170"/>
      <c r="AC48" s="111"/>
    </row>
    <row r="49" spans="1:29">
      <c r="A49" s="45"/>
      <c r="B49" s="287"/>
      <c r="C49" s="104"/>
      <c r="D49" s="205"/>
      <c r="E49" s="37"/>
      <c r="F49" s="205"/>
      <c r="G49" s="294"/>
      <c r="H49" s="227"/>
      <c r="I49" s="6"/>
      <c r="J49" s="227"/>
      <c r="K49" s="6"/>
      <c r="L49" s="227"/>
      <c r="M49" s="41">
        <f t="shared" si="7"/>
        <v>0</v>
      </c>
      <c r="N49" s="41">
        <f t="shared" si="8"/>
        <v>0</v>
      </c>
      <c r="O49" s="221">
        <f t="shared" si="9"/>
        <v>0</v>
      </c>
      <c r="P49" s="221">
        <f t="shared" si="10"/>
        <v>0</v>
      </c>
      <c r="Q49" s="221">
        <f t="shared" si="5"/>
        <v>0</v>
      </c>
      <c r="R49" s="221">
        <f t="shared" si="6"/>
        <v>0</v>
      </c>
      <c r="S49" s="186">
        <f t="shared" si="4"/>
        <v>0</v>
      </c>
      <c r="T49" s="45"/>
      <c r="U49" s="45"/>
      <c r="V49" s="45"/>
      <c r="W49" s="45"/>
      <c r="X49" s="45"/>
      <c r="Y49" s="45"/>
      <c r="Z49" s="154"/>
      <c r="AA49" s="155"/>
      <c r="AB49" s="170"/>
      <c r="AC49" s="111"/>
    </row>
    <row r="50" spans="1:29">
      <c r="A50" s="45"/>
      <c r="B50" s="140"/>
      <c r="C50" s="104"/>
      <c r="D50" s="205"/>
      <c r="E50" s="37"/>
      <c r="F50" s="205"/>
      <c r="G50" s="299"/>
      <c r="H50" s="232"/>
      <c r="I50" s="7"/>
      <c r="J50" s="232"/>
      <c r="K50" s="7"/>
      <c r="L50" s="232"/>
      <c r="M50" s="41">
        <f t="shared" si="7"/>
        <v>0</v>
      </c>
      <c r="N50" s="41">
        <f t="shared" si="8"/>
        <v>0</v>
      </c>
      <c r="O50" s="221">
        <f t="shared" si="9"/>
        <v>0</v>
      </c>
      <c r="P50" s="221">
        <f t="shared" si="10"/>
        <v>0</v>
      </c>
      <c r="Q50" s="221">
        <f t="shared" si="5"/>
        <v>0</v>
      </c>
      <c r="R50" s="221">
        <f t="shared" si="6"/>
        <v>0</v>
      </c>
      <c r="S50" s="186">
        <f t="shared" si="4"/>
        <v>0</v>
      </c>
      <c r="T50" s="45"/>
      <c r="U50" s="45"/>
      <c r="V50" s="45"/>
      <c r="W50" s="45"/>
      <c r="X50" s="45"/>
      <c r="Y50" s="45"/>
      <c r="Z50" s="154"/>
      <c r="AA50" s="155"/>
      <c r="AB50" s="170"/>
      <c r="AC50" s="111"/>
    </row>
    <row r="51" spans="1:29">
      <c r="A51" s="44" t="s">
        <v>8</v>
      </c>
      <c r="B51" s="140"/>
      <c r="C51" s="104"/>
      <c r="D51" s="205"/>
      <c r="E51" s="37"/>
      <c r="F51" s="205"/>
      <c r="G51" s="299"/>
      <c r="H51" s="232"/>
      <c r="I51" s="7"/>
      <c r="J51" s="232"/>
      <c r="K51" s="7"/>
      <c r="L51" s="232"/>
      <c r="M51" s="41">
        <f t="shared" si="7"/>
        <v>0</v>
      </c>
      <c r="N51" s="41">
        <f t="shared" si="8"/>
        <v>0</v>
      </c>
      <c r="O51" s="221">
        <f t="shared" si="9"/>
        <v>0</v>
      </c>
      <c r="P51" s="221">
        <f t="shared" si="10"/>
        <v>0</v>
      </c>
      <c r="Q51" s="221">
        <f t="shared" si="5"/>
        <v>0</v>
      </c>
      <c r="R51" s="221">
        <f t="shared" si="6"/>
        <v>0</v>
      </c>
      <c r="S51" s="186">
        <f t="shared" si="4"/>
        <v>0</v>
      </c>
      <c r="T51" s="45"/>
      <c r="U51" s="45"/>
      <c r="V51" s="45"/>
      <c r="W51" s="45"/>
      <c r="X51" s="45"/>
      <c r="Y51" s="45"/>
      <c r="Z51" s="154"/>
      <c r="AA51" s="155"/>
      <c r="AB51" s="170"/>
      <c r="AC51" s="111"/>
    </row>
    <row r="52" spans="1:29">
      <c r="A52" s="45"/>
      <c r="B52" s="140"/>
      <c r="C52" s="104"/>
      <c r="D52" s="205"/>
      <c r="E52" s="37"/>
      <c r="F52" s="205"/>
      <c r="G52" s="299"/>
      <c r="H52" s="232"/>
      <c r="I52" s="7"/>
      <c r="J52" s="232"/>
      <c r="K52" s="7"/>
      <c r="L52" s="232"/>
      <c r="M52" s="41">
        <f t="shared" si="7"/>
        <v>0</v>
      </c>
      <c r="N52" s="41">
        <f t="shared" si="8"/>
        <v>0</v>
      </c>
      <c r="O52" s="221">
        <f t="shared" si="9"/>
        <v>0</v>
      </c>
      <c r="P52" s="221">
        <f t="shared" si="10"/>
        <v>0</v>
      </c>
      <c r="Q52" s="221">
        <f t="shared" si="5"/>
        <v>0</v>
      </c>
      <c r="R52" s="221">
        <f t="shared" si="6"/>
        <v>0</v>
      </c>
      <c r="S52" s="186">
        <f t="shared" ref="S52:S110" si="11">SUM(O52:R52)</f>
        <v>0</v>
      </c>
      <c r="T52" s="45"/>
      <c r="U52" s="45"/>
      <c r="V52" s="45"/>
      <c r="W52" s="45"/>
      <c r="X52" s="45"/>
      <c r="Y52" s="45"/>
      <c r="Z52" s="154"/>
      <c r="AA52" s="155"/>
      <c r="AB52" s="170"/>
      <c r="AC52" s="111"/>
    </row>
    <row r="53" spans="1:29">
      <c r="A53" s="45"/>
      <c r="B53" s="140"/>
      <c r="C53" s="104"/>
      <c r="D53" s="205"/>
      <c r="E53" s="37"/>
      <c r="F53" s="205"/>
      <c r="G53" s="299"/>
      <c r="H53" s="232"/>
      <c r="I53" s="7"/>
      <c r="J53" s="232"/>
      <c r="K53" s="7"/>
      <c r="L53" s="232"/>
      <c r="M53" s="41">
        <f t="shared" si="7"/>
        <v>0</v>
      </c>
      <c r="N53" s="41">
        <f t="shared" si="8"/>
        <v>0</v>
      </c>
      <c r="O53" s="221">
        <f t="shared" si="9"/>
        <v>0</v>
      </c>
      <c r="P53" s="221">
        <f t="shared" si="10"/>
        <v>0</v>
      </c>
      <c r="Q53" s="221">
        <f t="shared" si="5"/>
        <v>0</v>
      </c>
      <c r="R53" s="221">
        <f t="shared" si="6"/>
        <v>0</v>
      </c>
      <c r="S53" s="186">
        <f t="shared" si="11"/>
        <v>0</v>
      </c>
      <c r="T53" s="45"/>
      <c r="U53" s="45"/>
      <c r="V53" s="45"/>
      <c r="W53" s="45"/>
      <c r="X53" s="45"/>
      <c r="Y53" s="45"/>
      <c r="Z53" s="154"/>
      <c r="AA53" s="155"/>
      <c r="AB53" s="170"/>
      <c r="AC53" s="111"/>
    </row>
    <row r="54" spans="1:29">
      <c r="A54" s="45"/>
      <c r="B54" s="140"/>
      <c r="C54" s="104"/>
      <c r="D54" s="205"/>
      <c r="E54" s="37"/>
      <c r="F54" s="205"/>
      <c r="G54" s="299"/>
      <c r="H54" s="232"/>
      <c r="I54" s="7"/>
      <c r="J54" s="232"/>
      <c r="K54" s="7"/>
      <c r="L54" s="232"/>
      <c r="M54" s="41">
        <f t="shared" si="7"/>
        <v>0</v>
      </c>
      <c r="N54" s="41">
        <f t="shared" si="8"/>
        <v>0</v>
      </c>
      <c r="O54" s="221">
        <f t="shared" si="9"/>
        <v>0</v>
      </c>
      <c r="P54" s="221">
        <f t="shared" si="10"/>
        <v>0</v>
      </c>
      <c r="Q54" s="221">
        <f t="shared" si="5"/>
        <v>0</v>
      </c>
      <c r="R54" s="221">
        <f t="shared" si="6"/>
        <v>0</v>
      </c>
      <c r="S54" s="186">
        <f t="shared" si="11"/>
        <v>0</v>
      </c>
      <c r="T54" s="45"/>
      <c r="U54" s="45"/>
      <c r="V54" s="45"/>
      <c r="W54" s="45"/>
      <c r="X54" s="45"/>
      <c r="Y54" s="45"/>
      <c r="Z54" s="154"/>
      <c r="AA54" s="155"/>
      <c r="AB54" s="170"/>
      <c r="AC54" s="111"/>
    </row>
    <row r="55" spans="1:29">
      <c r="A55" s="45"/>
      <c r="B55" s="140"/>
      <c r="C55" s="104"/>
      <c r="D55" s="205"/>
      <c r="E55" s="37"/>
      <c r="F55" s="205"/>
      <c r="G55" s="299"/>
      <c r="H55" s="232"/>
      <c r="I55" s="7"/>
      <c r="J55" s="232"/>
      <c r="K55" s="7"/>
      <c r="L55" s="232"/>
      <c r="M55" s="41">
        <f t="shared" si="7"/>
        <v>0</v>
      </c>
      <c r="N55" s="41">
        <f t="shared" si="8"/>
        <v>0</v>
      </c>
      <c r="O55" s="221">
        <f t="shared" si="9"/>
        <v>0</v>
      </c>
      <c r="P55" s="221">
        <f t="shared" si="10"/>
        <v>0</v>
      </c>
      <c r="Q55" s="221">
        <f t="shared" si="5"/>
        <v>0</v>
      </c>
      <c r="R55" s="221">
        <f t="shared" si="6"/>
        <v>0</v>
      </c>
      <c r="S55" s="186">
        <f t="shared" si="11"/>
        <v>0</v>
      </c>
      <c r="T55" s="45"/>
      <c r="U55" s="45"/>
      <c r="V55" s="45"/>
      <c r="W55" s="45"/>
      <c r="X55" s="45"/>
      <c r="Y55" s="45"/>
      <c r="Z55" s="154"/>
      <c r="AA55" s="155"/>
      <c r="AB55" s="170"/>
      <c r="AC55" s="111"/>
    </row>
    <row r="56" spans="1:29">
      <c r="A56" s="45"/>
      <c r="B56" s="140"/>
      <c r="C56" s="104"/>
      <c r="D56" s="205"/>
      <c r="E56" s="37"/>
      <c r="F56" s="205"/>
      <c r="G56" s="299"/>
      <c r="H56" s="232"/>
      <c r="I56" s="7"/>
      <c r="J56" s="232"/>
      <c r="K56" s="7"/>
      <c r="L56" s="232"/>
      <c r="M56" s="41">
        <f t="shared" si="7"/>
        <v>0</v>
      </c>
      <c r="N56" s="41">
        <f t="shared" si="8"/>
        <v>0</v>
      </c>
      <c r="O56" s="221">
        <f t="shared" si="9"/>
        <v>0</v>
      </c>
      <c r="P56" s="221">
        <f t="shared" si="10"/>
        <v>0</v>
      </c>
      <c r="Q56" s="221">
        <f t="shared" si="5"/>
        <v>0</v>
      </c>
      <c r="R56" s="221">
        <f t="shared" si="6"/>
        <v>0</v>
      </c>
      <c r="S56" s="186">
        <f t="shared" si="11"/>
        <v>0</v>
      </c>
      <c r="T56" s="45"/>
      <c r="U56" s="45"/>
      <c r="V56" s="45"/>
      <c r="W56" s="45"/>
      <c r="X56" s="45"/>
      <c r="Y56" s="45"/>
      <c r="Z56" s="154"/>
      <c r="AA56" s="155"/>
      <c r="AB56" s="170"/>
      <c r="AC56" s="111"/>
    </row>
    <row r="57" spans="1:29">
      <c r="A57" s="45"/>
      <c r="B57" s="140"/>
      <c r="C57" s="104"/>
      <c r="D57" s="205"/>
      <c r="E57" s="37"/>
      <c r="F57" s="205"/>
      <c r="G57" s="299"/>
      <c r="H57" s="232"/>
      <c r="I57" s="7"/>
      <c r="J57" s="232"/>
      <c r="K57" s="7"/>
      <c r="L57" s="232"/>
      <c r="M57" s="41">
        <f t="shared" si="7"/>
        <v>0</v>
      </c>
      <c r="N57" s="41">
        <f t="shared" si="8"/>
        <v>0</v>
      </c>
      <c r="O57" s="221">
        <f t="shared" si="9"/>
        <v>0</v>
      </c>
      <c r="P57" s="221">
        <f t="shared" si="10"/>
        <v>0</v>
      </c>
      <c r="Q57" s="221">
        <f t="shared" si="5"/>
        <v>0</v>
      </c>
      <c r="R57" s="221">
        <f t="shared" si="6"/>
        <v>0</v>
      </c>
      <c r="S57" s="186">
        <f t="shared" si="11"/>
        <v>0</v>
      </c>
      <c r="T57" s="45"/>
      <c r="U57" s="45"/>
      <c r="V57" s="45"/>
      <c r="W57" s="45"/>
      <c r="X57" s="45"/>
      <c r="Y57" s="45"/>
      <c r="Z57" s="154"/>
      <c r="AA57" s="155"/>
      <c r="AB57" s="170"/>
      <c r="AC57" s="111"/>
    </row>
    <row r="58" spans="1:29">
      <c r="A58" s="45"/>
      <c r="B58" s="140"/>
      <c r="C58" s="104"/>
      <c r="D58" s="205"/>
      <c r="E58" s="37"/>
      <c r="F58" s="205"/>
      <c r="G58" s="299"/>
      <c r="H58" s="232"/>
      <c r="I58" s="7"/>
      <c r="J58" s="232"/>
      <c r="K58" s="7"/>
      <c r="L58" s="232"/>
      <c r="M58" s="41">
        <f t="shared" si="7"/>
        <v>0</v>
      </c>
      <c r="N58" s="41">
        <f t="shared" si="8"/>
        <v>0</v>
      </c>
      <c r="O58" s="221">
        <f t="shared" si="9"/>
        <v>0</v>
      </c>
      <c r="P58" s="221">
        <f t="shared" si="10"/>
        <v>0</v>
      </c>
      <c r="Q58" s="221">
        <f t="shared" si="5"/>
        <v>0</v>
      </c>
      <c r="R58" s="221">
        <f t="shared" si="6"/>
        <v>0</v>
      </c>
      <c r="S58" s="186">
        <f t="shared" si="11"/>
        <v>0</v>
      </c>
      <c r="T58" s="45"/>
      <c r="U58" s="45"/>
      <c r="V58" s="45"/>
      <c r="W58" s="45"/>
      <c r="X58" s="45"/>
      <c r="Y58" s="45"/>
      <c r="Z58" s="154"/>
      <c r="AA58" s="155"/>
      <c r="AB58" s="170"/>
      <c r="AC58" s="111"/>
    </row>
    <row r="59" spans="1:29">
      <c r="A59" s="45"/>
      <c r="B59" s="140"/>
      <c r="C59" s="104"/>
      <c r="D59" s="205"/>
      <c r="E59" s="37"/>
      <c r="F59" s="205"/>
      <c r="G59" s="299"/>
      <c r="H59" s="232"/>
      <c r="I59" s="7"/>
      <c r="J59" s="232"/>
      <c r="K59" s="7"/>
      <c r="L59" s="232"/>
      <c r="M59" s="41">
        <f t="shared" si="7"/>
        <v>0</v>
      </c>
      <c r="N59" s="41">
        <f t="shared" si="8"/>
        <v>0</v>
      </c>
      <c r="O59" s="221">
        <f t="shared" si="9"/>
        <v>0</v>
      </c>
      <c r="P59" s="221">
        <f t="shared" si="10"/>
        <v>0</v>
      </c>
      <c r="Q59" s="221">
        <f t="shared" si="5"/>
        <v>0</v>
      </c>
      <c r="R59" s="221">
        <f t="shared" si="6"/>
        <v>0</v>
      </c>
      <c r="S59" s="186">
        <f t="shared" si="11"/>
        <v>0</v>
      </c>
      <c r="T59" s="45"/>
      <c r="U59" s="45"/>
      <c r="V59" s="45"/>
      <c r="W59" s="45"/>
      <c r="X59" s="45"/>
      <c r="Y59" s="45"/>
      <c r="Z59" s="154"/>
      <c r="AA59" s="155"/>
      <c r="AB59" s="170"/>
      <c r="AC59" s="111"/>
    </row>
    <row r="60" spans="1:29">
      <c r="A60" s="45"/>
      <c r="B60" s="140"/>
      <c r="C60" s="104"/>
      <c r="D60" s="205"/>
      <c r="E60" s="37"/>
      <c r="F60" s="205"/>
      <c r="G60" s="299"/>
      <c r="H60" s="232"/>
      <c r="I60" s="7"/>
      <c r="J60" s="232"/>
      <c r="K60" s="7"/>
      <c r="L60" s="232"/>
      <c r="M60" s="41">
        <f t="shared" si="7"/>
        <v>0</v>
      </c>
      <c r="N60" s="41">
        <f t="shared" si="8"/>
        <v>0</v>
      </c>
      <c r="O60" s="221">
        <f t="shared" si="9"/>
        <v>0</v>
      </c>
      <c r="P60" s="221">
        <f t="shared" si="10"/>
        <v>0</v>
      </c>
      <c r="Q60" s="221">
        <f t="shared" si="5"/>
        <v>0</v>
      </c>
      <c r="R60" s="221">
        <f t="shared" si="6"/>
        <v>0</v>
      </c>
      <c r="S60" s="186">
        <f t="shared" si="11"/>
        <v>0</v>
      </c>
      <c r="T60" s="45"/>
      <c r="U60" s="45"/>
      <c r="V60" s="45"/>
      <c r="W60" s="45"/>
      <c r="X60" s="45"/>
      <c r="Y60" s="45"/>
      <c r="Z60" s="154"/>
      <c r="AA60" s="155"/>
      <c r="AB60" s="170"/>
      <c r="AC60" s="111"/>
    </row>
    <row r="61" spans="1:29">
      <c r="A61" s="45"/>
      <c r="B61" s="140"/>
      <c r="C61" s="104"/>
      <c r="D61" s="205"/>
      <c r="E61" s="37"/>
      <c r="F61" s="205"/>
      <c r="G61" s="299"/>
      <c r="H61" s="232"/>
      <c r="I61" s="7"/>
      <c r="J61" s="232"/>
      <c r="K61" s="7"/>
      <c r="L61" s="232"/>
      <c r="M61" s="41">
        <f t="shared" si="7"/>
        <v>0</v>
      </c>
      <c r="N61" s="41">
        <f t="shared" si="8"/>
        <v>0</v>
      </c>
      <c r="O61" s="221">
        <f t="shared" si="9"/>
        <v>0</v>
      </c>
      <c r="P61" s="221">
        <f t="shared" si="10"/>
        <v>0</v>
      </c>
      <c r="Q61" s="221">
        <f t="shared" si="5"/>
        <v>0</v>
      </c>
      <c r="R61" s="221">
        <f t="shared" si="6"/>
        <v>0</v>
      </c>
      <c r="S61" s="186">
        <f t="shared" si="11"/>
        <v>0</v>
      </c>
      <c r="T61" s="45"/>
      <c r="U61" s="45"/>
      <c r="V61" s="45"/>
      <c r="W61" s="45"/>
      <c r="X61" s="45"/>
      <c r="Y61" s="45"/>
      <c r="Z61" s="154"/>
      <c r="AA61" s="155"/>
      <c r="AB61" s="170"/>
      <c r="AC61" s="111"/>
    </row>
    <row r="62" spans="1:29">
      <c r="A62" s="45"/>
      <c r="B62" s="140"/>
      <c r="C62" s="104"/>
      <c r="D62" s="205"/>
      <c r="E62" s="37"/>
      <c r="F62" s="205"/>
      <c r="G62" s="299"/>
      <c r="H62" s="232"/>
      <c r="I62" s="7"/>
      <c r="J62" s="232"/>
      <c r="K62" s="7"/>
      <c r="L62" s="232"/>
      <c r="M62" s="41">
        <f t="shared" si="7"/>
        <v>0</v>
      </c>
      <c r="N62" s="41">
        <f t="shared" si="8"/>
        <v>0</v>
      </c>
      <c r="O62" s="221">
        <f t="shared" si="9"/>
        <v>0</v>
      </c>
      <c r="P62" s="221">
        <f t="shared" si="10"/>
        <v>0</v>
      </c>
      <c r="Q62" s="221">
        <f t="shared" si="5"/>
        <v>0</v>
      </c>
      <c r="R62" s="221">
        <f t="shared" si="6"/>
        <v>0</v>
      </c>
      <c r="S62" s="186">
        <f t="shared" si="11"/>
        <v>0</v>
      </c>
      <c r="T62" s="45"/>
      <c r="U62" s="45"/>
      <c r="V62" s="45"/>
      <c r="W62" s="45"/>
      <c r="X62" s="45"/>
      <c r="Y62" s="45"/>
      <c r="Z62" s="154"/>
      <c r="AA62" s="155"/>
      <c r="AB62" s="170"/>
      <c r="AC62" s="111"/>
    </row>
    <row r="63" spans="1:29">
      <c r="A63" s="45"/>
      <c r="B63" s="140"/>
      <c r="C63" s="104"/>
      <c r="D63" s="205"/>
      <c r="E63" s="37"/>
      <c r="F63" s="205"/>
      <c r="G63" s="299"/>
      <c r="H63" s="232"/>
      <c r="I63" s="7"/>
      <c r="J63" s="232"/>
      <c r="K63" s="7"/>
      <c r="L63" s="232"/>
      <c r="M63" s="41">
        <f t="shared" si="7"/>
        <v>0</v>
      </c>
      <c r="N63" s="41">
        <f t="shared" si="8"/>
        <v>0</v>
      </c>
      <c r="O63" s="221">
        <f t="shared" si="9"/>
        <v>0</v>
      </c>
      <c r="P63" s="221">
        <f t="shared" si="10"/>
        <v>0</v>
      </c>
      <c r="Q63" s="221">
        <f t="shared" si="5"/>
        <v>0</v>
      </c>
      <c r="R63" s="221">
        <f t="shared" si="6"/>
        <v>0</v>
      </c>
      <c r="S63" s="186">
        <f t="shared" si="11"/>
        <v>0</v>
      </c>
      <c r="T63" s="45"/>
      <c r="U63" s="45"/>
      <c r="V63" s="45"/>
      <c r="W63" s="45"/>
      <c r="X63" s="45"/>
      <c r="Y63" s="45"/>
      <c r="Z63" s="154"/>
      <c r="AA63" s="155"/>
      <c r="AB63" s="170"/>
      <c r="AC63" s="111"/>
    </row>
    <row r="64" spans="1:29">
      <c r="A64" s="45"/>
      <c r="B64" s="140"/>
      <c r="C64" s="104"/>
      <c r="D64" s="205"/>
      <c r="E64" s="37"/>
      <c r="F64" s="205"/>
      <c r="G64" s="299"/>
      <c r="H64" s="232"/>
      <c r="I64" s="7"/>
      <c r="J64" s="232"/>
      <c r="K64" s="7"/>
      <c r="L64" s="232"/>
      <c r="M64" s="41">
        <f t="shared" si="7"/>
        <v>0</v>
      </c>
      <c r="N64" s="41">
        <f t="shared" si="8"/>
        <v>0</v>
      </c>
      <c r="O64" s="221">
        <f t="shared" si="9"/>
        <v>0</v>
      </c>
      <c r="P64" s="221">
        <f t="shared" si="10"/>
        <v>0</v>
      </c>
      <c r="Q64" s="221">
        <f t="shared" si="5"/>
        <v>0</v>
      </c>
      <c r="R64" s="221">
        <f t="shared" si="6"/>
        <v>0</v>
      </c>
      <c r="S64" s="186">
        <f t="shared" si="11"/>
        <v>0</v>
      </c>
      <c r="T64" s="45"/>
      <c r="U64" s="45"/>
      <c r="V64" s="45"/>
      <c r="W64" s="45"/>
      <c r="X64" s="45"/>
      <c r="Y64" s="45"/>
      <c r="Z64" s="154"/>
      <c r="AA64" s="155"/>
      <c r="AB64" s="170"/>
      <c r="AC64" s="111"/>
    </row>
    <row r="65" spans="1:29">
      <c r="A65" s="45"/>
      <c r="B65" s="140"/>
      <c r="C65" s="104"/>
      <c r="D65" s="205"/>
      <c r="E65" s="37"/>
      <c r="F65" s="205"/>
      <c r="G65" s="299"/>
      <c r="H65" s="232"/>
      <c r="I65" s="7"/>
      <c r="J65" s="232"/>
      <c r="K65" s="7"/>
      <c r="L65" s="232"/>
      <c r="M65" s="41">
        <f t="shared" si="7"/>
        <v>0</v>
      </c>
      <c r="N65" s="41">
        <f t="shared" si="8"/>
        <v>0</v>
      </c>
      <c r="O65" s="221">
        <f t="shared" si="9"/>
        <v>0</v>
      </c>
      <c r="P65" s="221">
        <f t="shared" si="10"/>
        <v>0</v>
      </c>
      <c r="Q65" s="221">
        <f t="shared" si="5"/>
        <v>0</v>
      </c>
      <c r="R65" s="221">
        <f t="shared" si="6"/>
        <v>0</v>
      </c>
      <c r="S65" s="186">
        <f t="shared" si="11"/>
        <v>0</v>
      </c>
      <c r="T65" s="45"/>
      <c r="U65" s="45"/>
      <c r="V65" s="45"/>
      <c r="W65" s="45"/>
      <c r="X65" s="45"/>
      <c r="Y65" s="45"/>
      <c r="Z65" s="154"/>
      <c r="AA65" s="155"/>
      <c r="AB65" s="170"/>
      <c r="AC65" s="111"/>
    </row>
    <row r="66" spans="1:29">
      <c r="A66" s="45"/>
      <c r="B66" s="140"/>
      <c r="C66" s="104"/>
      <c r="D66" s="205"/>
      <c r="E66" s="37"/>
      <c r="F66" s="205"/>
      <c r="G66" s="299"/>
      <c r="H66" s="232"/>
      <c r="I66" s="7"/>
      <c r="J66" s="232"/>
      <c r="K66" s="7"/>
      <c r="L66" s="232"/>
      <c r="M66" s="41">
        <f t="shared" si="7"/>
        <v>0</v>
      </c>
      <c r="N66" s="41">
        <f t="shared" si="8"/>
        <v>0</v>
      </c>
      <c r="O66" s="221">
        <f t="shared" si="9"/>
        <v>0</v>
      </c>
      <c r="P66" s="221">
        <f t="shared" si="10"/>
        <v>0</v>
      </c>
      <c r="Q66" s="221">
        <f t="shared" si="5"/>
        <v>0</v>
      </c>
      <c r="R66" s="221">
        <f t="shared" si="6"/>
        <v>0</v>
      </c>
      <c r="S66" s="186">
        <f t="shared" si="11"/>
        <v>0</v>
      </c>
      <c r="T66" s="45"/>
      <c r="U66" s="45"/>
      <c r="V66" s="45"/>
      <c r="W66" s="45"/>
      <c r="X66" s="45"/>
      <c r="Y66" s="45"/>
      <c r="Z66" s="154"/>
      <c r="AA66" s="155"/>
      <c r="AB66" s="170"/>
      <c r="AC66" s="111"/>
    </row>
    <row r="67" spans="1:29">
      <c r="A67" s="45"/>
      <c r="B67" s="140"/>
      <c r="C67" s="104"/>
      <c r="D67" s="205"/>
      <c r="E67" s="37"/>
      <c r="F67" s="205"/>
      <c r="G67" s="299"/>
      <c r="H67" s="232"/>
      <c r="I67" s="7"/>
      <c r="J67" s="232"/>
      <c r="K67" s="7"/>
      <c r="L67" s="232"/>
      <c r="M67" s="41">
        <f t="shared" si="7"/>
        <v>0</v>
      </c>
      <c r="N67" s="41">
        <f t="shared" si="8"/>
        <v>0</v>
      </c>
      <c r="O67" s="221">
        <f t="shared" si="9"/>
        <v>0</v>
      </c>
      <c r="P67" s="221">
        <f t="shared" si="10"/>
        <v>0</v>
      </c>
      <c r="Q67" s="221">
        <f t="shared" si="5"/>
        <v>0</v>
      </c>
      <c r="R67" s="221">
        <f t="shared" si="6"/>
        <v>0</v>
      </c>
      <c r="S67" s="186">
        <f t="shared" si="11"/>
        <v>0</v>
      </c>
      <c r="T67" s="45"/>
      <c r="U67" s="45"/>
      <c r="V67" s="45"/>
      <c r="W67" s="45"/>
      <c r="X67" s="45"/>
      <c r="Y67" s="45"/>
      <c r="Z67" s="154"/>
      <c r="AA67" s="155"/>
      <c r="AB67" s="170"/>
      <c r="AC67" s="111"/>
    </row>
    <row r="68" spans="1:29">
      <c r="A68" s="45"/>
      <c r="B68" s="140"/>
      <c r="C68" s="104"/>
      <c r="D68" s="205"/>
      <c r="E68" s="37"/>
      <c r="F68" s="205"/>
      <c r="G68" s="299"/>
      <c r="H68" s="232"/>
      <c r="I68" s="7"/>
      <c r="J68" s="232"/>
      <c r="K68" s="7"/>
      <c r="L68" s="232"/>
      <c r="M68" s="41">
        <f t="shared" si="7"/>
        <v>0</v>
      </c>
      <c r="N68" s="41">
        <f t="shared" si="8"/>
        <v>0</v>
      </c>
      <c r="O68" s="221">
        <f t="shared" si="9"/>
        <v>0</v>
      </c>
      <c r="P68" s="221">
        <f t="shared" si="10"/>
        <v>0</v>
      </c>
      <c r="Q68" s="221">
        <f t="shared" si="5"/>
        <v>0</v>
      </c>
      <c r="R68" s="221">
        <f t="shared" si="6"/>
        <v>0</v>
      </c>
      <c r="S68" s="186">
        <f t="shared" si="11"/>
        <v>0</v>
      </c>
      <c r="T68" s="45"/>
      <c r="U68" s="45"/>
      <c r="V68" s="45"/>
      <c r="W68" s="45"/>
      <c r="X68" s="45"/>
      <c r="Y68" s="45"/>
      <c r="Z68" s="154"/>
      <c r="AA68" s="155"/>
      <c r="AB68" s="170"/>
      <c r="AC68" s="111"/>
    </row>
    <row r="69" spans="1:29">
      <c r="A69" s="45"/>
      <c r="B69" s="140"/>
      <c r="C69" s="104"/>
      <c r="D69" s="205"/>
      <c r="E69" s="37"/>
      <c r="F69" s="205"/>
      <c r="G69" s="299"/>
      <c r="H69" s="232"/>
      <c r="I69" s="7"/>
      <c r="J69" s="232"/>
      <c r="K69" s="7"/>
      <c r="L69" s="232"/>
      <c r="M69" s="41">
        <f t="shared" si="7"/>
        <v>0</v>
      </c>
      <c r="N69" s="41">
        <f t="shared" si="8"/>
        <v>0</v>
      </c>
      <c r="O69" s="221">
        <f t="shared" si="9"/>
        <v>0</v>
      </c>
      <c r="P69" s="221">
        <f t="shared" si="10"/>
        <v>0</v>
      </c>
      <c r="Q69" s="221">
        <f t="shared" si="5"/>
        <v>0</v>
      </c>
      <c r="R69" s="221">
        <f t="shared" si="6"/>
        <v>0</v>
      </c>
      <c r="S69" s="186">
        <f t="shared" si="11"/>
        <v>0</v>
      </c>
      <c r="T69" s="45"/>
      <c r="U69" s="45"/>
      <c r="V69" s="45"/>
      <c r="W69" s="45"/>
      <c r="X69" s="45"/>
      <c r="Y69" s="45"/>
      <c r="Z69" s="154"/>
      <c r="AA69" s="155"/>
      <c r="AB69" s="170"/>
      <c r="AC69" s="111"/>
    </row>
    <row r="70" spans="1:29">
      <c r="A70" s="45"/>
      <c r="B70" s="140"/>
      <c r="C70" s="104"/>
      <c r="D70" s="205"/>
      <c r="E70" s="37"/>
      <c r="F70" s="205"/>
      <c r="G70" s="299"/>
      <c r="H70" s="232"/>
      <c r="I70" s="7"/>
      <c r="J70" s="232"/>
      <c r="K70" s="7"/>
      <c r="L70" s="232"/>
      <c r="M70" s="41">
        <f t="shared" si="7"/>
        <v>0</v>
      </c>
      <c r="N70" s="41">
        <f t="shared" si="8"/>
        <v>0</v>
      </c>
      <c r="O70" s="221">
        <f t="shared" si="9"/>
        <v>0</v>
      </c>
      <c r="P70" s="221">
        <f t="shared" si="10"/>
        <v>0</v>
      </c>
      <c r="Q70" s="221">
        <f t="shared" si="5"/>
        <v>0</v>
      </c>
      <c r="R70" s="221">
        <f t="shared" si="6"/>
        <v>0</v>
      </c>
      <c r="S70" s="186">
        <f t="shared" si="11"/>
        <v>0</v>
      </c>
      <c r="T70" s="45"/>
      <c r="U70" s="45"/>
      <c r="V70" s="45"/>
      <c r="W70" s="45"/>
      <c r="X70" s="45"/>
      <c r="Y70" s="45"/>
      <c r="Z70" s="154"/>
      <c r="AA70" s="155"/>
      <c r="AB70" s="170"/>
      <c r="AC70" s="111"/>
    </row>
    <row r="71" spans="1:29">
      <c r="A71" s="45"/>
      <c r="B71" s="140"/>
      <c r="C71" s="104"/>
      <c r="D71" s="205"/>
      <c r="E71" s="37"/>
      <c r="F71" s="205"/>
      <c r="G71" s="299"/>
      <c r="H71" s="232"/>
      <c r="I71" s="7"/>
      <c r="J71" s="232"/>
      <c r="K71" s="7"/>
      <c r="L71" s="232"/>
      <c r="M71" s="41">
        <f t="shared" si="7"/>
        <v>0</v>
      </c>
      <c r="N71" s="41">
        <f t="shared" si="8"/>
        <v>0</v>
      </c>
      <c r="O71" s="221">
        <f t="shared" si="9"/>
        <v>0</v>
      </c>
      <c r="P71" s="221">
        <f t="shared" si="10"/>
        <v>0</v>
      </c>
      <c r="Q71" s="221">
        <f t="shared" si="5"/>
        <v>0</v>
      </c>
      <c r="R71" s="221">
        <f t="shared" si="6"/>
        <v>0</v>
      </c>
      <c r="S71" s="186">
        <f t="shared" si="11"/>
        <v>0</v>
      </c>
      <c r="T71" s="45"/>
      <c r="U71" s="45"/>
      <c r="V71" s="45"/>
      <c r="W71" s="45"/>
      <c r="X71" s="45"/>
      <c r="Y71" s="45"/>
      <c r="Z71" s="154"/>
      <c r="AA71" s="155"/>
      <c r="AB71" s="170"/>
      <c r="AC71" s="111"/>
    </row>
    <row r="72" spans="1:29">
      <c r="A72" s="45"/>
      <c r="B72" s="140"/>
      <c r="C72" s="104"/>
      <c r="D72" s="205"/>
      <c r="E72" s="37"/>
      <c r="F72" s="205"/>
      <c r="G72" s="299"/>
      <c r="H72" s="232"/>
      <c r="I72" s="7"/>
      <c r="J72" s="232"/>
      <c r="K72" s="7"/>
      <c r="L72" s="232"/>
      <c r="M72" s="41">
        <f t="shared" si="7"/>
        <v>0</v>
      </c>
      <c r="N72" s="41">
        <f t="shared" si="8"/>
        <v>0</v>
      </c>
      <c r="O72" s="221">
        <f t="shared" si="9"/>
        <v>0</v>
      </c>
      <c r="P72" s="221">
        <f t="shared" si="10"/>
        <v>0</v>
      </c>
      <c r="Q72" s="221">
        <f t="shared" si="5"/>
        <v>0</v>
      </c>
      <c r="R72" s="221">
        <f t="shared" si="6"/>
        <v>0</v>
      </c>
      <c r="S72" s="186">
        <f t="shared" si="11"/>
        <v>0</v>
      </c>
      <c r="T72" s="45"/>
      <c r="U72" s="45"/>
      <c r="V72" s="45"/>
      <c r="W72" s="45"/>
      <c r="X72" s="45"/>
      <c r="Y72" s="45"/>
      <c r="Z72" s="154"/>
      <c r="AA72" s="155"/>
      <c r="AB72" s="170"/>
      <c r="AC72" s="111"/>
    </row>
    <row r="73" spans="1:29">
      <c r="A73" s="45"/>
      <c r="B73" s="140"/>
      <c r="C73" s="104"/>
      <c r="D73" s="205"/>
      <c r="E73" s="37"/>
      <c r="F73" s="205"/>
      <c r="G73" s="299"/>
      <c r="H73" s="232"/>
      <c r="I73" s="7"/>
      <c r="J73" s="232"/>
      <c r="K73" s="7"/>
      <c r="L73" s="232"/>
      <c r="M73" s="41">
        <f t="shared" si="7"/>
        <v>0</v>
      </c>
      <c r="N73" s="41">
        <f t="shared" si="8"/>
        <v>0</v>
      </c>
      <c r="O73" s="221">
        <f t="shared" si="9"/>
        <v>0</v>
      </c>
      <c r="P73" s="221">
        <f t="shared" si="10"/>
        <v>0</v>
      </c>
      <c r="Q73" s="221">
        <f t="shared" si="5"/>
        <v>0</v>
      </c>
      <c r="R73" s="221">
        <f t="shared" si="6"/>
        <v>0</v>
      </c>
      <c r="S73" s="186">
        <f t="shared" si="11"/>
        <v>0</v>
      </c>
      <c r="T73" s="45"/>
      <c r="U73" s="45"/>
      <c r="V73" s="45"/>
      <c r="W73" s="45"/>
      <c r="X73" s="45"/>
      <c r="Y73" s="45"/>
      <c r="Z73" s="154"/>
      <c r="AA73" s="155"/>
      <c r="AB73" s="170"/>
      <c r="AC73" s="111"/>
    </row>
    <row r="74" spans="1:29">
      <c r="A74" s="45"/>
      <c r="B74" s="140"/>
      <c r="C74" s="104"/>
      <c r="D74" s="205"/>
      <c r="E74" s="37"/>
      <c r="F74" s="205"/>
      <c r="G74" s="299"/>
      <c r="H74" s="232"/>
      <c r="I74" s="7"/>
      <c r="J74" s="232"/>
      <c r="K74" s="7"/>
      <c r="L74" s="232"/>
      <c r="M74" s="41">
        <f t="shared" si="7"/>
        <v>0</v>
      </c>
      <c r="N74" s="41">
        <f t="shared" si="8"/>
        <v>0</v>
      </c>
      <c r="O74" s="221">
        <f t="shared" si="9"/>
        <v>0</v>
      </c>
      <c r="P74" s="221">
        <f t="shared" si="10"/>
        <v>0</v>
      </c>
      <c r="Q74" s="221">
        <f t="shared" si="5"/>
        <v>0</v>
      </c>
      <c r="R74" s="221">
        <f t="shared" si="6"/>
        <v>0</v>
      </c>
      <c r="S74" s="186">
        <f t="shared" si="11"/>
        <v>0</v>
      </c>
      <c r="T74" s="45"/>
      <c r="U74" s="45"/>
      <c r="V74" s="45"/>
      <c r="W74" s="45"/>
      <c r="X74" s="45"/>
      <c r="Y74" s="45"/>
      <c r="Z74" s="154"/>
      <c r="AA74" s="155"/>
      <c r="AB74" s="170"/>
      <c r="AC74" s="111"/>
    </row>
    <row r="75" spans="1:29">
      <c r="A75" s="45"/>
      <c r="B75" s="140"/>
      <c r="C75" s="104"/>
      <c r="D75" s="205"/>
      <c r="E75" s="37"/>
      <c r="F75" s="205"/>
      <c r="G75" s="299"/>
      <c r="H75" s="232"/>
      <c r="I75" s="7"/>
      <c r="J75" s="232"/>
      <c r="K75" s="7"/>
      <c r="L75" s="232"/>
      <c r="M75" s="41">
        <f t="shared" ref="M75:M106" si="12">$F75*(IF(I75="Yes",1,0))</f>
        <v>0</v>
      </c>
      <c r="N75" s="41">
        <f t="shared" ref="N75:N106" si="13">$F75*(IF(K75="Yes",1,0))</f>
        <v>0</v>
      </c>
      <c r="O75" s="221">
        <f t="shared" ref="O75:O106" si="14">SUM(M75:N75)</f>
        <v>0</v>
      </c>
      <c r="P75" s="221">
        <f t="shared" ref="P75:P106" si="15">IF(COUNTIFS(G75:L75,"Yes")&gt;0,$AF$13+($AF$14*COUNTIFS(G75:L75,"Yes")),0)</f>
        <v>0</v>
      </c>
      <c r="Q75" s="221">
        <f t="shared" si="5"/>
        <v>0</v>
      </c>
      <c r="R75" s="221">
        <f t="shared" si="6"/>
        <v>0</v>
      </c>
      <c r="S75" s="186">
        <f t="shared" si="11"/>
        <v>0</v>
      </c>
      <c r="T75" s="45"/>
      <c r="U75" s="45"/>
      <c r="V75" s="45"/>
      <c r="W75" s="45"/>
      <c r="X75" s="45"/>
      <c r="Y75" s="45"/>
      <c r="Z75" s="154"/>
      <c r="AA75" s="155"/>
      <c r="AB75" s="170"/>
      <c r="AC75" s="111"/>
    </row>
    <row r="76" spans="1:29">
      <c r="A76" s="45"/>
      <c r="B76" s="140"/>
      <c r="C76" s="104"/>
      <c r="D76" s="205"/>
      <c r="E76" s="37"/>
      <c r="F76" s="205"/>
      <c r="G76" s="299"/>
      <c r="H76" s="232"/>
      <c r="I76" s="7"/>
      <c r="J76" s="232"/>
      <c r="K76" s="7"/>
      <c r="L76" s="232"/>
      <c r="M76" s="41">
        <f t="shared" si="12"/>
        <v>0</v>
      </c>
      <c r="N76" s="41">
        <f t="shared" si="13"/>
        <v>0</v>
      </c>
      <c r="O76" s="221">
        <f t="shared" si="14"/>
        <v>0</v>
      </c>
      <c r="P76" s="221">
        <f t="shared" si="15"/>
        <v>0</v>
      </c>
      <c r="Q76" s="221">
        <f t="shared" ref="Q76:Q110" si="16">O76*$AF$12</f>
        <v>0</v>
      </c>
      <c r="R76" s="221">
        <f t="shared" ref="R76:R110" si="17">SUM(O76:Q76)*0.065</f>
        <v>0</v>
      </c>
      <c r="S76" s="186">
        <f t="shared" si="11"/>
        <v>0</v>
      </c>
      <c r="T76" s="45"/>
      <c r="U76" s="45"/>
      <c r="V76" s="45"/>
      <c r="W76" s="45"/>
      <c r="X76" s="45"/>
      <c r="Y76" s="45"/>
      <c r="Z76" s="154"/>
      <c r="AA76" s="155"/>
      <c r="AB76" s="170"/>
      <c r="AC76" s="111"/>
    </row>
    <row r="77" spans="1:29">
      <c r="A77" s="45"/>
      <c r="B77" s="140"/>
      <c r="C77" s="104"/>
      <c r="D77" s="205"/>
      <c r="E77" s="37"/>
      <c r="F77" s="205"/>
      <c r="G77" s="299"/>
      <c r="H77" s="232"/>
      <c r="I77" s="7"/>
      <c r="J77" s="232"/>
      <c r="K77" s="7"/>
      <c r="L77" s="232"/>
      <c r="M77" s="41">
        <f t="shared" si="12"/>
        <v>0</v>
      </c>
      <c r="N77" s="41">
        <f t="shared" si="13"/>
        <v>0</v>
      </c>
      <c r="O77" s="221">
        <f t="shared" si="14"/>
        <v>0</v>
      </c>
      <c r="P77" s="221">
        <f t="shared" si="15"/>
        <v>0</v>
      </c>
      <c r="Q77" s="221">
        <f t="shared" si="16"/>
        <v>0</v>
      </c>
      <c r="R77" s="221">
        <f t="shared" si="17"/>
        <v>0</v>
      </c>
      <c r="S77" s="186">
        <f t="shared" si="11"/>
        <v>0</v>
      </c>
      <c r="T77" s="45"/>
      <c r="U77" s="45"/>
      <c r="V77" s="45"/>
      <c r="W77" s="45"/>
      <c r="X77" s="45"/>
      <c r="Y77" s="45"/>
      <c r="Z77" s="154"/>
      <c r="AA77" s="155"/>
      <c r="AB77" s="170"/>
      <c r="AC77" s="111"/>
    </row>
    <row r="78" spans="1:29">
      <c r="A78" s="45"/>
      <c r="B78" s="140"/>
      <c r="C78" s="104"/>
      <c r="D78" s="205"/>
      <c r="E78" s="37"/>
      <c r="F78" s="205"/>
      <c r="G78" s="299"/>
      <c r="H78" s="232"/>
      <c r="I78" s="7"/>
      <c r="J78" s="232"/>
      <c r="K78" s="7"/>
      <c r="L78" s="232"/>
      <c r="M78" s="41">
        <f t="shared" si="12"/>
        <v>0</v>
      </c>
      <c r="N78" s="41">
        <f t="shared" si="13"/>
        <v>0</v>
      </c>
      <c r="O78" s="221">
        <f t="shared" si="14"/>
        <v>0</v>
      </c>
      <c r="P78" s="221">
        <f t="shared" si="15"/>
        <v>0</v>
      </c>
      <c r="Q78" s="221">
        <f t="shared" si="16"/>
        <v>0</v>
      </c>
      <c r="R78" s="221">
        <f t="shared" si="17"/>
        <v>0</v>
      </c>
      <c r="S78" s="186">
        <f t="shared" si="11"/>
        <v>0</v>
      </c>
      <c r="T78" s="45"/>
      <c r="U78" s="45"/>
      <c r="V78" s="45"/>
      <c r="W78" s="45"/>
      <c r="X78" s="45"/>
      <c r="Y78" s="45"/>
      <c r="Z78" s="154"/>
      <c r="AA78" s="155"/>
      <c r="AB78" s="170"/>
      <c r="AC78" s="111"/>
    </row>
    <row r="79" spans="1:29">
      <c r="A79" s="45"/>
      <c r="B79" s="140"/>
      <c r="C79" s="104"/>
      <c r="D79" s="205"/>
      <c r="E79" s="37"/>
      <c r="F79" s="205"/>
      <c r="G79" s="299"/>
      <c r="H79" s="232"/>
      <c r="I79" s="7"/>
      <c r="J79" s="232"/>
      <c r="K79" s="7"/>
      <c r="L79" s="232"/>
      <c r="M79" s="41">
        <f t="shared" si="12"/>
        <v>0</v>
      </c>
      <c r="N79" s="41">
        <f t="shared" si="13"/>
        <v>0</v>
      </c>
      <c r="O79" s="221">
        <f t="shared" si="14"/>
        <v>0</v>
      </c>
      <c r="P79" s="221">
        <f t="shared" si="15"/>
        <v>0</v>
      </c>
      <c r="Q79" s="221">
        <f t="shared" si="16"/>
        <v>0</v>
      </c>
      <c r="R79" s="221">
        <f t="shared" si="17"/>
        <v>0</v>
      </c>
      <c r="S79" s="186">
        <f t="shared" si="11"/>
        <v>0</v>
      </c>
      <c r="T79" s="45"/>
      <c r="U79" s="45"/>
      <c r="V79" s="45"/>
      <c r="W79" s="45"/>
      <c r="X79" s="45"/>
      <c r="Y79" s="45"/>
      <c r="Z79" s="154"/>
      <c r="AA79" s="155"/>
      <c r="AB79" s="170"/>
      <c r="AC79" s="111"/>
    </row>
    <row r="80" spans="1:29">
      <c r="B80" s="140"/>
      <c r="C80" s="104"/>
      <c r="D80" s="205"/>
      <c r="E80" s="37"/>
      <c r="F80" s="205"/>
      <c r="G80" s="299"/>
      <c r="H80" s="232"/>
      <c r="I80" s="7"/>
      <c r="J80" s="232"/>
      <c r="K80" s="7"/>
      <c r="L80" s="232"/>
      <c r="M80" s="41">
        <f t="shared" si="12"/>
        <v>0</v>
      </c>
      <c r="N80" s="41">
        <f t="shared" si="13"/>
        <v>0</v>
      </c>
      <c r="O80" s="221">
        <f t="shared" si="14"/>
        <v>0</v>
      </c>
      <c r="P80" s="221">
        <f t="shared" si="15"/>
        <v>0</v>
      </c>
      <c r="Q80" s="221">
        <f t="shared" si="16"/>
        <v>0</v>
      </c>
      <c r="R80" s="221">
        <f t="shared" si="17"/>
        <v>0</v>
      </c>
      <c r="S80" s="186">
        <f t="shared" si="11"/>
        <v>0</v>
      </c>
      <c r="Z80" s="154"/>
      <c r="AA80" s="155"/>
      <c r="AB80" s="170"/>
      <c r="AC80" s="111"/>
    </row>
    <row r="81" spans="2:29">
      <c r="B81" s="140"/>
      <c r="C81" s="104"/>
      <c r="D81" s="205"/>
      <c r="E81" s="37"/>
      <c r="F81" s="205"/>
      <c r="G81" s="299"/>
      <c r="H81" s="232"/>
      <c r="I81" s="7"/>
      <c r="J81" s="232"/>
      <c r="K81" s="7"/>
      <c r="L81" s="232"/>
      <c r="M81" s="41">
        <f t="shared" si="12"/>
        <v>0</v>
      </c>
      <c r="N81" s="41">
        <f t="shared" si="13"/>
        <v>0</v>
      </c>
      <c r="O81" s="221">
        <f t="shared" si="14"/>
        <v>0</v>
      </c>
      <c r="P81" s="221">
        <f t="shared" si="15"/>
        <v>0</v>
      </c>
      <c r="Q81" s="221">
        <f t="shared" si="16"/>
        <v>0</v>
      </c>
      <c r="R81" s="221">
        <f t="shared" si="17"/>
        <v>0</v>
      </c>
      <c r="S81" s="186">
        <f t="shared" si="11"/>
        <v>0</v>
      </c>
      <c r="Z81" s="154"/>
      <c r="AA81" s="155"/>
      <c r="AB81" s="170"/>
      <c r="AC81" s="111"/>
    </row>
    <row r="82" spans="2:29">
      <c r="B82" s="140"/>
      <c r="C82" s="104"/>
      <c r="D82" s="205"/>
      <c r="E82" s="37"/>
      <c r="F82" s="205"/>
      <c r="G82" s="299"/>
      <c r="H82" s="232"/>
      <c r="I82" s="7"/>
      <c r="J82" s="232"/>
      <c r="K82" s="7"/>
      <c r="L82" s="232"/>
      <c r="M82" s="41">
        <f t="shared" si="12"/>
        <v>0</v>
      </c>
      <c r="N82" s="41">
        <f t="shared" si="13"/>
        <v>0</v>
      </c>
      <c r="O82" s="221">
        <f t="shared" si="14"/>
        <v>0</v>
      </c>
      <c r="P82" s="221">
        <f t="shared" si="15"/>
        <v>0</v>
      </c>
      <c r="Q82" s="221">
        <f t="shared" si="16"/>
        <v>0</v>
      </c>
      <c r="R82" s="221">
        <f t="shared" si="17"/>
        <v>0</v>
      </c>
      <c r="S82" s="186">
        <f t="shared" si="11"/>
        <v>0</v>
      </c>
      <c r="Z82" s="154"/>
      <c r="AA82" s="155"/>
      <c r="AB82" s="170"/>
      <c r="AC82" s="111"/>
    </row>
    <row r="83" spans="2:29">
      <c r="B83" s="140"/>
      <c r="C83" s="104"/>
      <c r="D83" s="205"/>
      <c r="E83" s="37"/>
      <c r="F83" s="205"/>
      <c r="G83" s="299"/>
      <c r="H83" s="232"/>
      <c r="I83" s="7"/>
      <c r="J83" s="232"/>
      <c r="K83" s="7"/>
      <c r="L83" s="232"/>
      <c r="M83" s="41">
        <f t="shared" si="12"/>
        <v>0</v>
      </c>
      <c r="N83" s="41">
        <f t="shared" si="13"/>
        <v>0</v>
      </c>
      <c r="O83" s="221">
        <f t="shared" si="14"/>
        <v>0</v>
      </c>
      <c r="P83" s="221">
        <f t="shared" si="15"/>
        <v>0</v>
      </c>
      <c r="Q83" s="221">
        <f t="shared" si="16"/>
        <v>0</v>
      </c>
      <c r="R83" s="221">
        <f t="shared" si="17"/>
        <v>0</v>
      </c>
      <c r="S83" s="186">
        <f t="shared" si="11"/>
        <v>0</v>
      </c>
      <c r="Z83" s="154"/>
      <c r="AA83" s="155"/>
      <c r="AB83" s="170"/>
      <c r="AC83" s="111"/>
    </row>
    <row r="84" spans="2:29">
      <c r="B84" s="140"/>
      <c r="C84" s="104"/>
      <c r="D84" s="205"/>
      <c r="E84" s="37"/>
      <c r="F84" s="205"/>
      <c r="G84" s="299"/>
      <c r="H84" s="232"/>
      <c r="I84" s="7"/>
      <c r="J84" s="232"/>
      <c r="K84" s="7"/>
      <c r="L84" s="232"/>
      <c r="M84" s="41">
        <f t="shared" si="12"/>
        <v>0</v>
      </c>
      <c r="N84" s="41">
        <f t="shared" si="13"/>
        <v>0</v>
      </c>
      <c r="O84" s="221">
        <f t="shared" si="14"/>
        <v>0</v>
      </c>
      <c r="P84" s="221">
        <f t="shared" si="15"/>
        <v>0</v>
      </c>
      <c r="Q84" s="221">
        <f t="shared" si="16"/>
        <v>0</v>
      </c>
      <c r="R84" s="221">
        <f t="shared" si="17"/>
        <v>0</v>
      </c>
      <c r="S84" s="186">
        <f t="shared" si="11"/>
        <v>0</v>
      </c>
      <c r="Z84" s="154"/>
      <c r="AA84" s="155"/>
      <c r="AB84" s="170"/>
      <c r="AC84" s="111"/>
    </row>
    <row r="85" spans="2:29">
      <c r="B85" s="140"/>
      <c r="C85" s="104"/>
      <c r="D85" s="205"/>
      <c r="E85" s="37"/>
      <c r="F85" s="205"/>
      <c r="G85" s="299"/>
      <c r="H85" s="232"/>
      <c r="I85" s="7"/>
      <c r="J85" s="232"/>
      <c r="K85" s="7"/>
      <c r="L85" s="232"/>
      <c r="M85" s="41">
        <f t="shared" si="12"/>
        <v>0</v>
      </c>
      <c r="N85" s="41">
        <f t="shared" si="13"/>
        <v>0</v>
      </c>
      <c r="O85" s="221">
        <f t="shared" si="14"/>
        <v>0</v>
      </c>
      <c r="P85" s="221">
        <f t="shared" si="15"/>
        <v>0</v>
      </c>
      <c r="Q85" s="221">
        <f t="shared" si="16"/>
        <v>0</v>
      </c>
      <c r="R85" s="221">
        <f t="shared" si="17"/>
        <v>0</v>
      </c>
      <c r="S85" s="186">
        <f t="shared" si="11"/>
        <v>0</v>
      </c>
      <c r="Z85" s="154"/>
      <c r="AA85" s="155"/>
      <c r="AB85" s="170"/>
      <c r="AC85" s="111"/>
    </row>
    <row r="86" spans="2:29">
      <c r="B86" s="140"/>
      <c r="C86" s="104"/>
      <c r="D86" s="205"/>
      <c r="E86" s="37"/>
      <c r="F86" s="205"/>
      <c r="G86" s="299"/>
      <c r="H86" s="232"/>
      <c r="I86" s="7"/>
      <c r="J86" s="232"/>
      <c r="K86" s="7"/>
      <c r="L86" s="232"/>
      <c r="M86" s="41">
        <f t="shared" si="12"/>
        <v>0</v>
      </c>
      <c r="N86" s="41">
        <f t="shared" si="13"/>
        <v>0</v>
      </c>
      <c r="O86" s="221">
        <f t="shared" si="14"/>
        <v>0</v>
      </c>
      <c r="P86" s="221">
        <f t="shared" si="15"/>
        <v>0</v>
      </c>
      <c r="Q86" s="221">
        <f t="shared" si="16"/>
        <v>0</v>
      </c>
      <c r="R86" s="221">
        <f t="shared" si="17"/>
        <v>0</v>
      </c>
      <c r="S86" s="186">
        <f t="shared" si="11"/>
        <v>0</v>
      </c>
      <c r="Z86" s="154"/>
      <c r="AA86" s="155"/>
      <c r="AB86" s="170"/>
      <c r="AC86" s="111"/>
    </row>
    <row r="87" spans="2:29">
      <c r="B87" s="140"/>
      <c r="C87" s="104"/>
      <c r="D87" s="205"/>
      <c r="E87" s="37"/>
      <c r="F87" s="205"/>
      <c r="G87" s="299"/>
      <c r="H87" s="232"/>
      <c r="I87" s="7"/>
      <c r="J87" s="232"/>
      <c r="K87" s="7"/>
      <c r="L87" s="232"/>
      <c r="M87" s="41">
        <f t="shared" si="12"/>
        <v>0</v>
      </c>
      <c r="N87" s="41">
        <f t="shared" si="13"/>
        <v>0</v>
      </c>
      <c r="O87" s="221">
        <f t="shared" si="14"/>
        <v>0</v>
      </c>
      <c r="P87" s="221">
        <f t="shared" si="15"/>
        <v>0</v>
      </c>
      <c r="Q87" s="221">
        <f t="shared" si="16"/>
        <v>0</v>
      </c>
      <c r="R87" s="221">
        <f t="shared" si="17"/>
        <v>0</v>
      </c>
      <c r="S87" s="186">
        <f t="shared" si="11"/>
        <v>0</v>
      </c>
      <c r="Z87" s="154"/>
      <c r="AA87" s="155"/>
      <c r="AB87" s="170"/>
      <c r="AC87" s="111"/>
    </row>
    <row r="88" spans="2:29">
      <c r="B88" s="140"/>
      <c r="C88" s="104"/>
      <c r="D88" s="205"/>
      <c r="E88" s="37"/>
      <c r="F88" s="205"/>
      <c r="G88" s="299"/>
      <c r="H88" s="232"/>
      <c r="I88" s="7"/>
      <c r="J88" s="232"/>
      <c r="K88" s="7"/>
      <c r="L88" s="232"/>
      <c r="M88" s="41">
        <f t="shared" si="12"/>
        <v>0</v>
      </c>
      <c r="N88" s="41">
        <f t="shared" si="13"/>
        <v>0</v>
      </c>
      <c r="O88" s="221">
        <f t="shared" si="14"/>
        <v>0</v>
      </c>
      <c r="P88" s="221">
        <f t="shared" si="15"/>
        <v>0</v>
      </c>
      <c r="Q88" s="221">
        <f t="shared" si="16"/>
        <v>0</v>
      </c>
      <c r="R88" s="221">
        <f t="shared" si="17"/>
        <v>0</v>
      </c>
      <c r="S88" s="186">
        <f t="shared" si="11"/>
        <v>0</v>
      </c>
      <c r="Z88" s="154"/>
      <c r="AA88" s="155"/>
      <c r="AB88" s="170"/>
      <c r="AC88" s="111"/>
    </row>
    <row r="89" spans="2:29">
      <c r="B89" s="140"/>
      <c r="C89" s="104"/>
      <c r="D89" s="205"/>
      <c r="E89" s="37"/>
      <c r="F89" s="205"/>
      <c r="G89" s="299"/>
      <c r="H89" s="232"/>
      <c r="I89" s="7"/>
      <c r="J89" s="232"/>
      <c r="K89" s="7"/>
      <c r="L89" s="232"/>
      <c r="M89" s="41">
        <f t="shared" si="12"/>
        <v>0</v>
      </c>
      <c r="N89" s="41">
        <f t="shared" si="13"/>
        <v>0</v>
      </c>
      <c r="O89" s="221">
        <f t="shared" si="14"/>
        <v>0</v>
      </c>
      <c r="P89" s="221">
        <f t="shared" si="15"/>
        <v>0</v>
      </c>
      <c r="Q89" s="221">
        <f t="shared" si="16"/>
        <v>0</v>
      </c>
      <c r="R89" s="221">
        <f t="shared" si="17"/>
        <v>0</v>
      </c>
      <c r="S89" s="186">
        <f t="shared" si="11"/>
        <v>0</v>
      </c>
      <c r="Z89" s="154"/>
      <c r="AA89" s="155"/>
      <c r="AB89" s="170"/>
      <c r="AC89" s="111"/>
    </row>
    <row r="90" spans="2:29">
      <c r="B90" s="140"/>
      <c r="C90" s="104"/>
      <c r="D90" s="205"/>
      <c r="E90" s="37"/>
      <c r="F90" s="205"/>
      <c r="G90" s="299"/>
      <c r="H90" s="232"/>
      <c r="I90" s="7"/>
      <c r="J90" s="232"/>
      <c r="K90" s="7"/>
      <c r="L90" s="232"/>
      <c r="M90" s="41">
        <f t="shared" si="12"/>
        <v>0</v>
      </c>
      <c r="N90" s="41">
        <f t="shared" si="13"/>
        <v>0</v>
      </c>
      <c r="O90" s="221">
        <f t="shared" si="14"/>
        <v>0</v>
      </c>
      <c r="P90" s="221">
        <f t="shared" si="15"/>
        <v>0</v>
      </c>
      <c r="Q90" s="221">
        <f t="shared" si="16"/>
        <v>0</v>
      </c>
      <c r="R90" s="221">
        <f t="shared" si="17"/>
        <v>0</v>
      </c>
      <c r="S90" s="186">
        <f t="shared" si="11"/>
        <v>0</v>
      </c>
      <c r="Z90" s="154"/>
      <c r="AA90" s="155"/>
      <c r="AB90" s="170"/>
      <c r="AC90" s="111"/>
    </row>
    <row r="91" spans="2:29">
      <c r="B91" s="140"/>
      <c r="C91" s="104"/>
      <c r="D91" s="205"/>
      <c r="E91" s="37"/>
      <c r="F91" s="205"/>
      <c r="G91" s="299"/>
      <c r="H91" s="232"/>
      <c r="I91" s="7"/>
      <c r="J91" s="232"/>
      <c r="K91" s="7"/>
      <c r="L91" s="232"/>
      <c r="M91" s="41">
        <f t="shared" si="12"/>
        <v>0</v>
      </c>
      <c r="N91" s="41">
        <f t="shared" si="13"/>
        <v>0</v>
      </c>
      <c r="O91" s="221">
        <f t="shared" si="14"/>
        <v>0</v>
      </c>
      <c r="P91" s="221">
        <f t="shared" si="15"/>
        <v>0</v>
      </c>
      <c r="Q91" s="221">
        <f t="shared" si="16"/>
        <v>0</v>
      </c>
      <c r="R91" s="221">
        <f t="shared" si="17"/>
        <v>0</v>
      </c>
      <c r="S91" s="186">
        <f t="shared" si="11"/>
        <v>0</v>
      </c>
      <c r="Z91" s="154"/>
      <c r="AA91" s="155"/>
      <c r="AB91" s="170"/>
      <c r="AC91" s="111"/>
    </row>
    <row r="92" spans="2:29">
      <c r="B92" s="140"/>
      <c r="C92" s="104"/>
      <c r="D92" s="205"/>
      <c r="E92" s="37"/>
      <c r="F92" s="205"/>
      <c r="G92" s="299"/>
      <c r="H92" s="232"/>
      <c r="I92" s="7"/>
      <c r="J92" s="232"/>
      <c r="K92" s="7"/>
      <c r="L92" s="232"/>
      <c r="M92" s="41">
        <f t="shared" si="12"/>
        <v>0</v>
      </c>
      <c r="N92" s="41">
        <f t="shared" si="13"/>
        <v>0</v>
      </c>
      <c r="O92" s="221">
        <f t="shared" si="14"/>
        <v>0</v>
      </c>
      <c r="P92" s="221">
        <f t="shared" si="15"/>
        <v>0</v>
      </c>
      <c r="Q92" s="221">
        <f t="shared" si="16"/>
        <v>0</v>
      </c>
      <c r="R92" s="221">
        <f t="shared" si="17"/>
        <v>0</v>
      </c>
      <c r="S92" s="186">
        <f t="shared" si="11"/>
        <v>0</v>
      </c>
      <c r="Z92" s="154"/>
      <c r="AA92" s="155"/>
      <c r="AB92" s="170"/>
      <c r="AC92" s="111"/>
    </row>
    <row r="93" spans="2:29">
      <c r="B93" s="140"/>
      <c r="C93" s="104"/>
      <c r="D93" s="205"/>
      <c r="E93" s="37"/>
      <c r="F93" s="205"/>
      <c r="G93" s="299"/>
      <c r="H93" s="232"/>
      <c r="I93" s="7"/>
      <c r="J93" s="232"/>
      <c r="K93" s="7"/>
      <c r="L93" s="232"/>
      <c r="M93" s="41">
        <f t="shared" si="12"/>
        <v>0</v>
      </c>
      <c r="N93" s="41">
        <f t="shared" si="13"/>
        <v>0</v>
      </c>
      <c r="O93" s="221">
        <f t="shared" si="14"/>
        <v>0</v>
      </c>
      <c r="P93" s="221">
        <f t="shared" si="15"/>
        <v>0</v>
      </c>
      <c r="Q93" s="221">
        <f t="shared" si="16"/>
        <v>0</v>
      </c>
      <c r="R93" s="221">
        <f t="shared" si="17"/>
        <v>0</v>
      </c>
      <c r="S93" s="186">
        <f t="shared" si="11"/>
        <v>0</v>
      </c>
      <c r="Z93" s="154"/>
      <c r="AA93" s="155"/>
      <c r="AB93" s="170"/>
      <c r="AC93" s="111"/>
    </row>
    <row r="94" spans="2:29">
      <c r="B94" s="140"/>
      <c r="C94" s="104"/>
      <c r="D94" s="205"/>
      <c r="E94" s="37"/>
      <c r="F94" s="205"/>
      <c r="G94" s="299"/>
      <c r="H94" s="232"/>
      <c r="I94" s="7"/>
      <c r="J94" s="232"/>
      <c r="K94" s="7"/>
      <c r="L94" s="232"/>
      <c r="M94" s="41">
        <f t="shared" si="12"/>
        <v>0</v>
      </c>
      <c r="N94" s="41">
        <f t="shared" si="13"/>
        <v>0</v>
      </c>
      <c r="O94" s="221">
        <f t="shared" si="14"/>
        <v>0</v>
      </c>
      <c r="P94" s="221">
        <f t="shared" si="15"/>
        <v>0</v>
      </c>
      <c r="Q94" s="221">
        <f t="shared" si="16"/>
        <v>0</v>
      </c>
      <c r="R94" s="221">
        <f t="shared" si="17"/>
        <v>0</v>
      </c>
      <c r="S94" s="186">
        <f t="shared" si="11"/>
        <v>0</v>
      </c>
      <c r="Z94" s="154"/>
      <c r="AA94" s="155"/>
      <c r="AB94" s="170"/>
      <c r="AC94" s="111"/>
    </row>
    <row r="95" spans="2:29">
      <c r="B95" s="140"/>
      <c r="C95" s="104"/>
      <c r="D95" s="205"/>
      <c r="E95" s="37"/>
      <c r="F95" s="205"/>
      <c r="G95" s="299"/>
      <c r="H95" s="232"/>
      <c r="I95" s="7"/>
      <c r="J95" s="232"/>
      <c r="K95" s="7"/>
      <c r="L95" s="232"/>
      <c r="M95" s="41">
        <f t="shared" si="12"/>
        <v>0</v>
      </c>
      <c r="N95" s="41">
        <f t="shared" si="13"/>
        <v>0</v>
      </c>
      <c r="O95" s="221">
        <f t="shared" si="14"/>
        <v>0</v>
      </c>
      <c r="P95" s="221">
        <f t="shared" si="15"/>
        <v>0</v>
      </c>
      <c r="Q95" s="221">
        <f t="shared" si="16"/>
        <v>0</v>
      </c>
      <c r="R95" s="221">
        <f t="shared" si="17"/>
        <v>0</v>
      </c>
      <c r="S95" s="186">
        <f t="shared" si="11"/>
        <v>0</v>
      </c>
      <c r="Z95" s="154"/>
      <c r="AA95" s="155"/>
      <c r="AB95" s="170"/>
      <c r="AC95" s="111"/>
    </row>
    <row r="96" spans="2:29">
      <c r="B96" s="140"/>
      <c r="C96" s="104"/>
      <c r="D96" s="205"/>
      <c r="E96" s="37"/>
      <c r="F96" s="205"/>
      <c r="G96" s="299"/>
      <c r="H96" s="232"/>
      <c r="I96" s="7"/>
      <c r="J96" s="232"/>
      <c r="K96" s="7"/>
      <c r="L96" s="232"/>
      <c r="M96" s="41">
        <f t="shared" si="12"/>
        <v>0</v>
      </c>
      <c r="N96" s="41">
        <f t="shared" si="13"/>
        <v>0</v>
      </c>
      <c r="O96" s="221">
        <f t="shared" si="14"/>
        <v>0</v>
      </c>
      <c r="P96" s="221">
        <f t="shared" si="15"/>
        <v>0</v>
      </c>
      <c r="Q96" s="221">
        <f t="shared" si="16"/>
        <v>0</v>
      </c>
      <c r="R96" s="221">
        <f t="shared" si="17"/>
        <v>0</v>
      </c>
      <c r="S96" s="186">
        <f t="shared" si="11"/>
        <v>0</v>
      </c>
      <c r="Z96" s="154"/>
      <c r="AA96" s="155"/>
      <c r="AB96" s="170"/>
      <c r="AC96" s="111"/>
    </row>
    <row r="97" spans="2:29">
      <c r="B97" s="140"/>
      <c r="C97" s="104"/>
      <c r="D97" s="205"/>
      <c r="E97" s="37"/>
      <c r="F97" s="205"/>
      <c r="G97" s="299"/>
      <c r="H97" s="232"/>
      <c r="I97" s="7"/>
      <c r="J97" s="232"/>
      <c r="K97" s="7"/>
      <c r="L97" s="232"/>
      <c r="M97" s="41">
        <f t="shared" si="12"/>
        <v>0</v>
      </c>
      <c r="N97" s="41">
        <f t="shared" si="13"/>
        <v>0</v>
      </c>
      <c r="O97" s="221">
        <f t="shared" si="14"/>
        <v>0</v>
      </c>
      <c r="P97" s="221">
        <f t="shared" si="15"/>
        <v>0</v>
      </c>
      <c r="Q97" s="221">
        <f t="shared" si="16"/>
        <v>0</v>
      </c>
      <c r="R97" s="221">
        <f t="shared" si="17"/>
        <v>0</v>
      </c>
      <c r="S97" s="186">
        <f t="shared" si="11"/>
        <v>0</v>
      </c>
      <c r="Z97" s="154"/>
      <c r="AA97" s="155"/>
      <c r="AB97" s="170"/>
      <c r="AC97" s="111"/>
    </row>
    <row r="98" spans="2:29">
      <c r="B98" s="140"/>
      <c r="C98" s="104"/>
      <c r="D98" s="205"/>
      <c r="E98" s="37"/>
      <c r="F98" s="205"/>
      <c r="G98" s="299"/>
      <c r="H98" s="232"/>
      <c r="I98" s="7"/>
      <c r="J98" s="232"/>
      <c r="K98" s="7"/>
      <c r="L98" s="232"/>
      <c r="M98" s="41">
        <f t="shared" si="12"/>
        <v>0</v>
      </c>
      <c r="N98" s="41">
        <f t="shared" si="13"/>
        <v>0</v>
      </c>
      <c r="O98" s="221">
        <f t="shared" si="14"/>
        <v>0</v>
      </c>
      <c r="P98" s="221">
        <f t="shared" si="15"/>
        <v>0</v>
      </c>
      <c r="Q98" s="221">
        <f t="shared" si="16"/>
        <v>0</v>
      </c>
      <c r="R98" s="221">
        <f t="shared" si="17"/>
        <v>0</v>
      </c>
      <c r="S98" s="186">
        <f t="shared" si="11"/>
        <v>0</v>
      </c>
      <c r="Z98" s="154"/>
      <c r="AA98" s="155"/>
      <c r="AB98" s="170"/>
      <c r="AC98" s="111"/>
    </row>
    <row r="99" spans="2:29">
      <c r="B99" s="140"/>
      <c r="C99" s="104"/>
      <c r="D99" s="205"/>
      <c r="E99" s="37"/>
      <c r="F99" s="205"/>
      <c r="G99" s="299"/>
      <c r="H99" s="232"/>
      <c r="I99" s="7"/>
      <c r="J99" s="232"/>
      <c r="K99" s="7"/>
      <c r="L99" s="232"/>
      <c r="M99" s="41">
        <f t="shared" si="12"/>
        <v>0</v>
      </c>
      <c r="N99" s="41">
        <f t="shared" si="13"/>
        <v>0</v>
      </c>
      <c r="O99" s="221">
        <f t="shared" si="14"/>
        <v>0</v>
      </c>
      <c r="P99" s="221">
        <f t="shared" si="15"/>
        <v>0</v>
      </c>
      <c r="Q99" s="221">
        <f t="shared" si="16"/>
        <v>0</v>
      </c>
      <c r="R99" s="221">
        <f t="shared" si="17"/>
        <v>0</v>
      </c>
      <c r="S99" s="186">
        <f t="shared" si="11"/>
        <v>0</v>
      </c>
      <c r="Z99" s="154"/>
      <c r="AA99" s="155"/>
      <c r="AB99" s="170"/>
      <c r="AC99" s="111"/>
    </row>
    <row r="100" spans="2:29">
      <c r="B100" s="140"/>
      <c r="C100" s="104"/>
      <c r="D100" s="205"/>
      <c r="E100" s="37"/>
      <c r="F100" s="205"/>
      <c r="G100" s="299"/>
      <c r="H100" s="232"/>
      <c r="I100" s="7"/>
      <c r="J100" s="232"/>
      <c r="K100" s="7"/>
      <c r="L100" s="232"/>
      <c r="M100" s="41">
        <f t="shared" si="12"/>
        <v>0</v>
      </c>
      <c r="N100" s="41">
        <f t="shared" si="13"/>
        <v>0</v>
      </c>
      <c r="O100" s="221">
        <f t="shared" si="14"/>
        <v>0</v>
      </c>
      <c r="P100" s="221">
        <f t="shared" si="15"/>
        <v>0</v>
      </c>
      <c r="Q100" s="221">
        <f t="shared" si="16"/>
        <v>0</v>
      </c>
      <c r="R100" s="221">
        <f t="shared" si="17"/>
        <v>0</v>
      </c>
      <c r="S100" s="186">
        <f t="shared" si="11"/>
        <v>0</v>
      </c>
      <c r="Z100" s="154"/>
      <c r="AA100" s="155"/>
      <c r="AB100" s="170"/>
      <c r="AC100" s="111"/>
    </row>
    <row r="101" spans="2:29">
      <c r="B101" s="140"/>
      <c r="C101" s="104"/>
      <c r="D101" s="205"/>
      <c r="E101" s="37"/>
      <c r="F101" s="205"/>
      <c r="G101" s="299"/>
      <c r="H101" s="232"/>
      <c r="I101" s="7"/>
      <c r="J101" s="232"/>
      <c r="K101" s="7"/>
      <c r="L101" s="232"/>
      <c r="M101" s="41">
        <f t="shared" si="12"/>
        <v>0</v>
      </c>
      <c r="N101" s="41">
        <f t="shared" si="13"/>
        <v>0</v>
      </c>
      <c r="O101" s="221">
        <f t="shared" si="14"/>
        <v>0</v>
      </c>
      <c r="P101" s="221">
        <f t="shared" si="15"/>
        <v>0</v>
      </c>
      <c r="Q101" s="221">
        <f t="shared" si="16"/>
        <v>0</v>
      </c>
      <c r="R101" s="221">
        <f t="shared" si="17"/>
        <v>0</v>
      </c>
      <c r="S101" s="186">
        <f t="shared" si="11"/>
        <v>0</v>
      </c>
      <c r="Z101" s="154"/>
      <c r="AA101" s="155"/>
      <c r="AB101" s="170"/>
      <c r="AC101" s="111"/>
    </row>
    <row r="102" spans="2:29">
      <c r="B102" s="140"/>
      <c r="C102" s="104"/>
      <c r="D102" s="205"/>
      <c r="E102" s="37"/>
      <c r="F102" s="205"/>
      <c r="G102" s="299"/>
      <c r="H102" s="232"/>
      <c r="I102" s="7"/>
      <c r="J102" s="232"/>
      <c r="K102" s="7"/>
      <c r="L102" s="232"/>
      <c r="M102" s="41">
        <f t="shared" si="12"/>
        <v>0</v>
      </c>
      <c r="N102" s="41">
        <f t="shared" si="13"/>
        <v>0</v>
      </c>
      <c r="O102" s="221">
        <f t="shared" si="14"/>
        <v>0</v>
      </c>
      <c r="P102" s="221">
        <f t="shared" si="15"/>
        <v>0</v>
      </c>
      <c r="Q102" s="221">
        <f t="shared" si="16"/>
        <v>0</v>
      </c>
      <c r="R102" s="221">
        <f t="shared" si="17"/>
        <v>0</v>
      </c>
      <c r="S102" s="186">
        <f t="shared" si="11"/>
        <v>0</v>
      </c>
      <c r="Z102" s="154"/>
      <c r="AA102" s="155"/>
      <c r="AB102" s="170"/>
      <c r="AC102" s="111"/>
    </row>
    <row r="103" spans="2:29">
      <c r="B103" s="140"/>
      <c r="C103" s="104"/>
      <c r="D103" s="205"/>
      <c r="E103" s="37"/>
      <c r="F103" s="205"/>
      <c r="G103" s="299"/>
      <c r="H103" s="232"/>
      <c r="I103" s="7"/>
      <c r="J103" s="232"/>
      <c r="K103" s="7"/>
      <c r="L103" s="232"/>
      <c r="M103" s="41">
        <f t="shared" si="12"/>
        <v>0</v>
      </c>
      <c r="N103" s="41">
        <f t="shared" si="13"/>
        <v>0</v>
      </c>
      <c r="O103" s="221">
        <f t="shared" si="14"/>
        <v>0</v>
      </c>
      <c r="P103" s="221">
        <f t="shared" si="15"/>
        <v>0</v>
      </c>
      <c r="Q103" s="221">
        <f t="shared" si="16"/>
        <v>0</v>
      </c>
      <c r="R103" s="221">
        <f t="shared" si="17"/>
        <v>0</v>
      </c>
      <c r="S103" s="186">
        <f t="shared" si="11"/>
        <v>0</v>
      </c>
      <c r="Z103" s="154"/>
      <c r="AA103" s="155"/>
      <c r="AB103" s="170"/>
      <c r="AC103" s="111"/>
    </row>
    <row r="104" spans="2:29">
      <c r="B104" s="140"/>
      <c r="C104" s="104"/>
      <c r="D104" s="205"/>
      <c r="E104" s="37"/>
      <c r="F104" s="205"/>
      <c r="G104" s="299"/>
      <c r="H104" s="232"/>
      <c r="I104" s="7"/>
      <c r="J104" s="232"/>
      <c r="K104" s="7"/>
      <c r="L104" s="232"/>
      <c r="M104" s="41">
        <f t="shared" si="12"/>
        <v>0</v>
      </c>
      <c r="N104" s="41">
        <f t="shared" si="13"/>
        <v>0</v>
      </c>
      <c r="O104" s="221">
        <f t="shared" si="14"/>
        <v>0</v>
      </c>
      <c r="P104" s="221">
        <f t="shared" si="15"/>
        <v>0</v>
      </c>
      <c r="Q104" s="221">
        <f t="shared" si="16"/>
        <v>0</v>
      </c>
      <c r="R104" s="221">
        <f t="shared" si="17"/>
        <v>0</v>
      </c>
      <c r="S104" s="186">
        <f t="shared" si="11"/>
        <v>0</v>
      </c>
      <c r="Z104" s="154"/>
      <c r="AA104" s="155"/>
      <c r="AB104" s="170"/>
      <c r="AC104" s="111"/>
    </row>
    <row r="105" spans="2:29">
      <c r="B105" s="140"/>
      <c r="C105" s="104"/>
      <c r="D105" s="205"/>
      <c r="E105" s="37"/>
      <c r="F105" s="205"/>
      <c r="G105" s="299"/>
      <c r="H105" s="232"/>
      <c r="I105" s="7"/>
      <c r="J105" s="232"/>
      <c r="K105" s="7"/>
      <c r="L105" s="232"/>
      <c r="M105" s="41">
        <f t="shared" si="12"/>
        <v>0</v>
      </c>
      <c r="N105" s="41">
        <f t="shared" si="13"/>
        <v>0</v>
      </c>
      <c r="O105" s="221">
        <f t="shared" si="14"/>
        <v>0</v>
      </c>
      <c r="P105" s="221">
        <f t="shared" si="15"/>
        <v>0</v>
      </c>
      <c r="Q105" s="221">
        <f t="shared" si="16"/>
        <v>0</v>
      </c>
      <c r="R105" s="221">
        <f t="shared" si="17"/>
        <v>0</v>
      </c>
      <c r="S105" s="186">
        <f t="shared" si="11"/>
        <v>0</v>
      </c>
      <c r="Z105" s="154"/>
      <c r="AA105" s="155"/>
      <c r="AB105" s="170"/>
      <c r="AC105" s="111"/>
    </row>
    <row r="106" spans="2:29">
      <c r="B106" s="140"/>
      <c r="C106" s="104"/>
      <c r="D106" s="205"/>
      <c r="E106" s="37"/>
      <c r="F106" s="205"/>
      <c r="G106" s="299"/>
      <c r="H106" s="232"/>
      <c r="I106" s="7"/>
      <c r="J106" s="232"/>
      <c r="K106" s="7"/>
      <c r="L106" s="232"/>
      <c r="M106" s="41">
        <f t="shared" si="12"/>
        <v>0</v>
      </c>
      <c r="N106" s="41">
        <f t="shared" si="13"/>
        <v>0</v>
      </c>
      <c r="O106" s="221">
        <f t="shared" si="14"/>
        <v>0</v>
      </c>
      <c r="P106" s="221">
        <f t="shared" si="15"/>
        <v>0</v>
      </c>
      <c r="Q106" s="221">
        <f t="shared" si="16"/>
        <v>0</v>
      </c>
      <c r="R106" s="221">
        <f t="shared" si="17"/>
        <v>0</v>
      </c>
      <c r="S106" s="186">
        <f t="shared" si="11"/>
        <v>0</v>
      </c>
      <c r="Z106" s="154"/>
      <c r="AA106" s="155"/>
      <c r="AB106" s="170"/>
      <c r="AC106" s="111"/>
    </row>
    <row r="107" spans="2:29">
      <c r="B107" s="140"/>
      <c r="C107" s="104"/>
      <c r="D107" s="205"/>
      <c r="E107" s="37"/>
      <c r="F107" s="205"/>
      <c r="G107" s="299"/>
      <c r="H107" s="232"/>
      <c r="I107" s="7"/>
      <c r="J107" s="232"/>
      <c r="K107" s="7"/>
      <c r="L107" s="232"/>
      <c r="M107" s="41">
        <f t="shared" ref="M107:M138" si="18">$F107*(IF(I107="Yes",1,0))</f>
        <v>0</v>
      </c>
      <c r="N107" s="41">
        <f t="shared" ref="N107:N138" si="19">$F107*(IF(K107="Yes",1,0))</f>
        <v>0</v>
      </c>
      <c r="O107" s="221">
        <f t="shared" ref="O107:O138" si="20">SUM(M107:N107)</f>
        <v>0</v>
      </c>
      <c r="P107" s="221">
        <f t="shared" ref="P107:P138" si="21">IF(COUNTIFS(G107:L107,"Yes")&gt;0,$AF$13+($AF$14*COUNTIFS(G107:L107,"Yes")),0)</f>
        <v>0</v>
      </c>
      <c r="Q107" s="221">
        <f t="shared" si="16"/>
        <v>0</v>
      </c>
      <c r="R107" s="221">
        <f t="shared" si="17"/>
        <v>0</v>
      </c>
      <c r="S107" s="186">
        <f t="shared" si="11"/>
        <v>0</v>
      </c>
      <c r="Z107" s="154"/>
      <c r="AA107" s="155"/>
      <c r="AB107" s="170"/>
      <c r="AC107" s="111"/>
    </row>
    <row r="108" spans="2:29">
      <c r="B108" s="140"/>
      <c r="C108" s="104"/>
      <c r="D108" s="205"/>
      <c r="E108" s="37"/>
      <c r="F108" s="205"/>
      <c r="G108" s="299"/>
      <c r="H108" s="232"/>
      <c r="I108" s="7"/>
      <c r="J108" s="232"/>
      <c r="K108" s="7"/>
      <c r="L108" s="232"/>
      <c r="M108" s="41">
        <f t="shared" si="18"/>
        <v>0</v>
      </c>
      <c r="N108" s="41">
        <f t="shared" si="19"/>
        <v>0</v>
      </c>
      <c r="O108" s="221">
        <f t="shared" si="20"/>
        <v>0</v>
      </c>
      <c r="P108" s="221">
        <f t="shared" si="21"/>
        <v>0</v>
      </c>
      <c r="Q108" s="221">
        <f t="shared" si="16"/>
        <v>0</v>
      </c>
      <c r="R108" s="221">
        <f t="shared" si="17"/>
        <v>0</v>
      </c>
      <c r="S108" s="186">
        <f t="shared" si="11"/>
        <v>0</v>
      </c>
      <c r="Z108" s="154"/>
      <c r="AA108" s="155"/>
      <c r="AB108" s="170"/>
      <c r="AC108" s="111"/>
    </row>
    <row r="109" spans="2:29">
      <c r="B109" s="140"/>
      <c r="C109" s="104"/>
      <c r="D109" s="205"/>
      <c r="E109" s="37"/>
      <c r="F109" s="205"/>
      <c r="G109" s="299"/>
      <c r="H109" s="232"/>
      <c r="I109" s="7"/>
      <c r="J109" s="232"/>
      <c r="K109" s="7"/>
      <c r="L109" s="232"/>
      <c r="M109" s="41">
        <f t="shared" si="18"/>
        <v>0</v>
      </c>
      <c r="N109" s="41">
        <f t="shared" si="19"/>
        <v>0</v>
      </c>
      <c r="O109" s="221">
        <f t="shared" si="20"/>
        <v>0</v>
      </c>
      <c r="P109" s="221">
        <f t="shared" si="21"/>
        <v>0</v>
      </c>
      <c r="Q109" s="221">
        <f t="shared" si="16"/>
        <v>0</v>
      </c>
      <c r="R109" s="221">
        <f t="shared" si="17"/>
        <v>0</v>
      </c>
      <c r="S109" s="186">
        <f t="shared" si="11"/>
        <v>0</v>
      </c>
      <c r="Z109" s="154"/>
      <c r="AA109" s="155"/>
      <c r="AB109" s="170"/>
      <c r="AC109" s="111"/>
    </row>
    <row r="110" spans="2:29">
      <c r="B110" s="140"/>
      <c r="C110" s="104"/>
      <c r="D110" s="205"/>
      <c r="E110" s="37"/>
      <c r="F110" s="205"/>
      <c r="G110" s="299"/>
      <c r="H110" s="232"/>
      <c r="I110" s="7"/>
      <c r="J110" s="232"/>
      <c r="K110" s="7"/>
      <c r="L110" s="232"/>
      <c r="M110" s="41">
        <f t="shared" si="18"/>
        <v>0</v>
      </c>
      <c r="N110" s="41">
        <f t="shared" si="19"/>
        <v>0</v>
      </c>
      <c r="O110" s="221">
        <f t="shared" si="20"/>
        <v>0</v>
      </c>
      <c r="P110" s="221">
        <f t="shared" si="21"/>
        <v>0</v>
      </c>
      <c r="Q110" s="221">
        <f t="shared" si="16"/>
        <v>0</v>
      </c>
      <c r="R110" s="221">
        <f t="shared" si="17"/>
        <v>0</v>
      </c>
      <c r="S110" s="186">
        <f t="shared" si="11"/>
        <v>0</v>
      </c>
      <c r="Z110" s="154"/>
      <c r="AA110" s="155"/>
      <c r="AB110" s="170"/>
      <c r="AC110" s="111"/>
    </row>
    <row r="111" spans="2:29">
      <c r="B111" s="140"/>
      <c r="C111" s="104"/>
      <c r="D111" s="205"/>
      <c r="E111" s="37"/>
      <c r="F111" s="205"/>
      <c r="G111" s="299"/>
      <c r="H111" s="232"/>
      <c r="I111" s="7"/>
      <c r="J111" s="232"/>
      <c r="K111" s="7"/>
      <c r="L111" s="232"/>
      <c r="M111" s="41">
        <f t="shared" si="18"/>
        <v>0</v>
      </c>
      <c r="N111" s="41">
        <f t="shared" si="19"/>
        <v>0</v>
      </c>
      <c r="O111" s="221">
        <f t="shared" si="20"/>
        <v>0</v>
      </c>
      <c r="P111" s="221">
        <f t="shared" si="21"/>
        <v>0</v>
      </c>
      <c r="Q111" s="221">
        <f t="shared" ref="Q111:Q172" si="22">O111*$AF$12</f>
        <v>0</v>
      </c>
      <c r="R111" s="221">
        <f t="shared" ref="R111:R172" si="23">SUM(O111:Q111)*0.065</f>
        <v>0</v>
      </c>
      <c r="S111" s="186">
        <f t="shared" ref="S111:S172" si="24">SUM(O111:R111)</f>
        <v>0</v>
      </c>
      <c r="Z111" s="154"/>
      <c r="AA111" s="155"/>
    </row>
    <row r="112" spans="2:29">
      <c r="B112" s="140"/>
      <c r="C112" s="104"/>
      <c r="D112" s="205"/>
      <c r="E112" s="37"/>
      <c r="F112" s="205"/>
      <c r="G112" s="299"/>
      <c r="H112" s="232"/>
      <c r="I112" s="7"/>
      <c r="J112" s="232"/>
      <c r="K112" s="7"/>
      <c r="L112" s="232"/>
      <c r="M112" s="41">
        <f t="shared" si="18"/>
        <v>0</v>
      </c>
      <c r="N112" s="41">
        <f t="shared" si="19"/>
        <v>0</v>
      </c>
      <c r="O112" s="221">
        <f t="shared" si="20"/>
        <v>0</v>
      </c>
      <c r="P112" s="221">
        <f t="shared" si="21"/>
        <v>0</v>
      </c>
      <c r="Q112" s="221">
        <f t="shared" si="22"/>
        <v>0</v>
      </c>
      <c r="R112" s="221">
        <f t="shared" si="23"/>
        <v>0</v>
      </c>
      <c r="S112" s="186">
        <f t="shared" si="24"/>
        <v>0</v>
      </c>
      <c r="Z112" s="154"/>
      <c r="AA112" s="155"/>
    </row>
    <row r="113" spans="2:27">
      <c r="B113" s="140"/>
      <c r="C113" s="104"/>
      <c r="D113" s="205"/>
      <c r="E113" s="37"/>
      <c r="F113" s="205"/>
      <c r="G113" s="299"/>
      <c r="H113" s="232"/>
      <c r="I113" s="7"/>
      <c r="J113" s="232"/>
      <c r="K113" s="7"/>
      <c r="L113" s="232"/>
      <c r="M113" s="41">
        <f t="shared" si="18"/>
        <v>0</v>
      </c>
      <c r="N113" s="41">
        <f t="shared" si="19"/>
        <v>0</v>
      </c>
      <c r="O113" s="221">
        <f t="shared" si="20"/>
        <v>0</v>
      </c>
      <c r="P113" s="221">
        <f t="shared" si="21"/>
        <v>0</v>
      </c>
      <c r="Q113" s="221">
        <f t="shared" si="22"/>
        <v>0</v>
      </c>
      <c r="R113" s="221">
        <f t="shared" si="23"/>
        <v>0</v>
      </c>
      <c r="S113" s="186">
        <f t="shared" si="24"/>
        <v>0</v>
      </c>
      <c r="Z113" s="154"/>
      <c r="AA113" s="155"/>
    </row>
    <row r="114" spans="2:27">
      <c r="B114" s="140"/>
      <c r="C114" s="104"/>
      <c r="D114" s="205"/>
      <c r="E114" s="37"/>
      <c r="F114" s="205"/>
      <c r="G114" s="299"/>
      <c r="H114" s="232"/>
      <c r="I114" s="7"/>
      <c r="J114" s="232"/>
      <c r="K114" s="7"/>
      <c r="L114" s="232"/>
      <c r="M114" s="41">
        <f t="shared" si="18"/>
        <v>0</v>
      </c>
      <c r="N114" s="41">
        <f t="shared" si="19"/>
        <v>0</v>
      </c>
      <c r="O114" s="221">
        <f t="shared" si="20"/>
        <v>0</v>
      </c>
      <c r="P114" s="221">
        <f t="shared" si="21"/>
        <v>0</v>
      </c>
      <c r="Q114" s="221">
        <f t="shared" si="22"/>
        <v>0</v>
      </c>
      <c r="R114" s="221">
        <f t="shared" si="23"/>
        <v>0</v>
      </c>
      <c r="S114" s="186">
        <f t="shared" si="24"/>
        <v>0</v>
      </c>
      <c r="Z114" s="154"/>
      <c r="AA114" s="155"/>
    </row>
    <row r="115" spans="2:27">
      <c r="B115" s="140"/>
      <c r="C115" s="104"/>
      <c r="D115" s="205"/>
      <c r="E115" s="37"/>
      <c r="F115" s="205"/>
      <c r="G115" s="299"/>
      <c r="H115" s="232"/>
      <c r="I115" s="7"/>
      <c r="J115" s="232"/>
      <c r="K115" s="7"/>
      <c r="L115" s="232"/>
      <c r="M115" s="41">
        <f t="shared" si="18"/>
        <v>0</v>
      </c>
      <c r="N115" s="41">
        <f t="shared" si="19"/>
        <v>0</v>
      </c>
      <c r="O115" s="221">
        <f t="shared" si="20"/>
        <v>0</v>
      </c>
      <c r="P115" s="221">
        <f t="shared" si="21"/>
        <v>0</v>
      </c>
      <c r="Q115" s="221">
        <f t="shared" si="22"/>
        <v>0</v>
      </c>
      <c r="R115" s="221">
        <f t="shared" si="23"/>
        <v>0</v>
      </c>
      <c r="S115" s="186">
        <f t="shared" si="24"/>
        <v>0</v>
      </c>
      <c r="Z115" s="154"/>
      <c r="AA115" s="155"/>
    </row>
    <row r="116" spans="2:27">
      <c r="B116" s="140"/>
      <c r="C116" s="104"/>
      <c r="D116" s="205"/>
      <c r="E116" s="37"/>
      <c r="F116" s="205"/>
      <c r="G116" s="299"/>
      <c r="H116" s="232"/>
      <c r="I116" s="7"/>
      <c r="J116" s="232"/>
      <c r="K116" s="7"/>
      <c r="L116" s="232"/>
      <c r="M116" s="41">
        <f t="shared" si="18"/>
        <v>0</v>
      </c>
      <c r="N116" s="41">
        <f t="shared" si="19"/>
        <v>0</v>
      </c>
      <c r="O116" s="221">
        <f t="shared" si="20"/>
        <v>0</v>
      </c>
      <c r="P116" s="221">
        <f t="shared" si="21"/>
        <v>0</v>
      </c>
      <c r="Q116" s="221">
        <f t="shared" si="22"/>
        <v>0</v>
      </c>
      <c r="R116" s="221">
        <f t="shared" si="23"/>
        <v>0</v>
      </c>
      <c r="S116" s="186">
        <f t="shared" si="24"/>
        <v>0</v>
      </c>
      <c r="Z116" s="154"/>
      <c r="AA116" s="155"/>
    </row>
    <row r="117" spans="2:27">
      <c r="B117" s="140"/>
      <c r="C117" s="104"/>
      <c r="D117" s="205"/>
      <c r="E117" s="37"/>
      <c r="F117" s="205"/>
      <c r="G117" s="299"/>
      <c r="H117" s="232"/>
      <c r="I117" s="7"/>
      <c r="J117" s="232"/>
      <c r="K117" s="7"/>
      <c r="L117" s="232"/>
      <c r="M117" s="41">
        <f t="shared" si="18"/>
        <v>0</v>
      </c>
      <c r="N117" s="41">
        <f t="shared" si="19"/>
        <v>0</v>
      </c>
      <c r="O117" s="221">
        <f t="shared" si="20"/>
        <v>0</v>
      </c>
      <c r="P117" s="221">
        <f t="shared" si="21"/>
        <v>0</v>
      </c>
      <c r="Q117" s="221">
        <f t="shared" si="22"/>
        <v>0</v>
      </c>
      <c r="R117" s="221">
        <f t="shared" si="23"/>
        <v>0</v>
      </c>
      <c r="S117" s="186">
        <f t="shared" si="24"/>
        <v>0</v>
      </c>
      <c r="Z117" s="154"/>
      <c r="AA117" s="155"/>
    </row>
    <row r="118" spans="2:27">
      <c r="B118" s="140"/>
      <c r="C118" s="104"/>
      <c r="D118" s="205"/>
      <c r="E118" s="37"/>
      <c r="F118" s="205"/>
      <c r="G118" s="299"/>
      <c r="H118" s="232"/>
      <c r="I118" s="7"/>
      <c r="J118" s="232"/>
      <c r="K118" s="7"/>
      <c r="L118" s="232"/>
      <c r="M118" s="41">
        <f t="shared" si="18"/>
        <v>0</v>
      </c>
      <c r="N118" s="41">
        <f t="shared" si="19"/>
        <v>0</v>
      </c>
      <c r="O118" s="221">
        <f t="shared" si="20"/>
        <v>0</v>
      </c>
      <c r="P118" s="221">
        <f t="shared" si="21"/>
        <v>0</v>
      </c>
      <c r="Q118" s="221">
        <f t="shared" si="22"/>
        <v>0</v>
      </c>
      <c r="R118" s="221">
        <f t="shared" si="23"/>
        <v>0</v>
      </c>
      <c r="S118" s="186">
        <f t="shared" si="24"/>
        <v>0</v>
      </c>
      <c r="Z118" s="154"/>
      <c r="AA118" s="155"/>
    </row>
    <row r="119" spans="2:27">
      <c r="B119" s="140"/>
      <c r="C119" s="104"/>
      <c r="D119" s="205"/>
      <c r="E119" s="37"/>
      <c r="F119" s="205"/>
      <c r="G119" s="299"/>
      <c r="H119" s="232"/>
      <c r="I119" s="7"/>
      <c r="J119" s="232"/>
      <c r="K119" s="7"/>
      <c r="L119" s="232"/>
      <c r="M119" s="41">
        <f t="shared" si="18"/>
        <v>0</v>
      </c>
      <c r="N119" s="41">
        <f t="shared" si="19"/>
        <v>0</v>
      </c>
      <c r="O119" s="221">
        <f t="shared" si="20"/>
        <v>0</v>
      </c>
      <c r="P119" s="221">
        <f t="shared" si="21"/>
        <v>0</v>
      </c>
      <c r="Q119" s="221">
        <f t="shared" si="22"/>
        <v>0</v>
      </c>
      <c r="R119" s="221">
        <f t="shared" si="23"/>
        <v>0</v>
      </c>
      <c r="S119" s="186">
        <f t="shared" si="24"/>
        <v>0</v>
      </c>
      <c r="Z119" s="154"/>
      <c r="AA119" s="155"/>
    </row>
    <row r="120" spans="2:27">
      <c r="B120" s="140"/>
      <c r="C120" s="104"/>
      <c r="D120" s="205"/>
      <c r="E120" s="37"/>
      <c r="F120" s="205"/>
      <c r="G120" s="299"/>
      <c r="H120" s="232"/>
      <c r="I120" s="7"/>
      <c r="J120" s="232"/>
      <c r="K120" s="7"/>
      <c r="L120" s="232"/>
      <c r="M120" s="41">
        <f t="shared" si="18"/>
        <v>0</v>
      </c>
      <c r="N120" s="41">
        <f t="shared" si="19"/>
        <v>0</v>
      </c>
      <c r="O120" s="221">
        <f t="shared" si="20"/>
        <v>0</v>
      </c>
      <c r="P120" s="221">
        <f t="shared" si="21"/>
        <v>0</v>
      </c>
      <c r="Q120" s="221">
        <f t="shared" si="22"/>
        <v>0</v>
      </c>
      <c r="R120" s="221">
        <f t="shared" si="23"/>
        <v>0</v>
      </c>
      <c r="S120" s="186">
        <f t="shared" si="24"/>
        <v>0</v>
      </c>
      <c r="Z120" s="154"/>
      <c r="AA120" s="155"/>
    </row>
    <row r="121" spans="2:27">
      <c r="B121" s="140"/>
      <c r="C121" s="104"/>
      <c r="D121" s="205"/>
      <c r="E121" s="37"/>
      <c r="F121" s="205"/>
      <c r="G121" s="299"/>
      <c r="H121" s="232"/>
      <c r="I121" s="7"/>
      <c r="J121" s="232"/>
      <c r="K121" s="7"/>
      <c r="L121" s="232"/>
      <c r="M121" s="41">
        <f t="shared" si="18"/>
        <v>0</v>
      </c>
      <c r="N121" s="41">
        <f t="shared" si="19"/>
        <v>0</v>
      </c>
      <c r="O121" s="221">
        <f t="shared" si="20"/>
        <v>0</v>
      </c>
      <c r="P121" s="221">
        <f t="shared" si="21"/>
        <v>0</v>
      </c>
      <c r="Q121" s="221">
        <f t="shared" si="22"/>
        <v>0</v>
      </c>
      <c r="R121" s="221">
        <f t="shared" si="23"/>
        <v>0</v>
      </c>
      <c r="S121" s="186">
        <f t="shared" si="24"/>
        <v>0</v>
      </c>
      <c r="Z121" s="154"/>
      <c r="AA121" s="155"/>
    </row>
    <row r="122" spans="2:27">
      <c r="B122" s="140"/>
      <c r="C122" s="104"/>
      <c r="D122" s="205"/>
      <c r="E122" s="37"/>
      <c r="F122" s="205"/>
      <c r="G122" s="299"/>
      <c r="H122" s="232"/>
      <c r="I122" s="7"/>
      <c r="J122" s="232"/>
      <c r="K122" s="7"/>
      <c r="L122" s="232"/>
      <c r="M122" s="41">
        <f t="shared" si="18"/>
        <v>0</v>
      </c>
      <c r="N122" s="41">
        <f t="shared" si="19"/>
        <v>0</v>
      </c>
      <c r="O122" s="221">
        <f t="shared" si="20"/>
        <v>0</v>
      </c>
      <c r="P122" s="221">
        <f t="shared" si="21"/>
        <v>0</v>
      </c>
      <c r="Q122" s="221">
        <f t="shared" si="22"/>
        <v>0</v>
      </c>
      <c r="R122" s="221">
        <f t="shared" si="23"/>
        <v>0</v>
      </c>
      <c r="S122" s="186">
        <f t="shared" si="24"/>
        <v>0</v>
      </c>
      <c r="Z122" s="154"/>
      <c r="AA122" s="155"/>
    </row>
    <row r="123" spans="2:27">
      <c r="B123" s="140"/>
      <c r="C123" s="104"/>
      <c r="D123" s="205"/>
      <c r="E123" s="37"/>
      <c r="F123" s="205"/>
      <c r="G123" s="299"/>
      <c r="H123" s="232"/>
      <c r="I123" s="7"/>
      <c r="J123" s="232"/>
      <c r="K123" s="7"/>
      <c r="L123" s="232"/>
      <c r="M123" s="41">
        <f t="shared" si="18"/>
        <v>0</v>
      </c>
      <c r="N123" s="41">
        <f t="shared" si="19"/>
        <v>0</v>
      </c>
      <c r="O123" s="221">
        <f t="shared" si="20"/>
        <v>0</v>
      </c>
      <c r="P123" s="221">
        <f t="shared" si="21"/>
        <v>0</v>
      </c>
      <c r="Q123" s="221">
        <f t="shared" si="22"/>
        <v>0</v>
      </c>
      <c r="R123" s="221">
        <f t="shared" si="23"/>
        <v>0</v>
      </c>
      <c r="S123" s="186">
        <f t="shared" si="24"/>
        <v>0</v>
      </c>
      <c r="Z123" s="154"/>
      <c r="AA123" s="155"/>
    </row>
    <row r="124" spans="2:27">
      <c r="B124" s="140"/>
      <c r="C124" s="104"/>
      <c r="D124" s="205"/>
      <c r="E124" s="37"/>
      <c r="F124" s="205"/>
      <c r="G124" s="299"/>
      <c r="H124" s="232"/>
      <c r="I124" s="7"/>
      <c r="J124" s="232"/>
      <c r="K124" s="7"/>
      <c r="L124" s="232"/>
      <c r="M124" s="41">
        <f t="shared" si="18"/>
        <v>0</v>
      </c>
      <c r="N124" s="41">
        <f t="shared" si="19"/>
        <v>0</v>
      </c>
      <c r="O124" s="221">
        <f t="shared" si="20"/>
        <v>0</v>
      </c>
      <c r="P124" s="221">
        <f t="shared" si="21"/>
        <v>0</v>
      </c>
      <c r="Q124" s="221">
        <f t="shared" si="22"/>
        <v>0</v>
      </c>
      <c r="R124" s="221">
        <f t="shared" si="23"/>
        <v>0</v>
      </c>
      <c r="S124" s="186">
        <f t="shared" si="24"/>
        <v>0</v>
      </c>
      <c r="Z124" s="154"/>
      <c r="AA124" s="155"/>
    </row>
    <row r="125" spans="2:27">
      <c r="B125" s="140"/>
      <c r="C125" s="104"/>
      <c r="D125" s="205"/>
      <c r="E125" s="37"/>
      <c r="F125" s="205"/>
      <c r="G125" s="299"/>
      <c r="H125" s="232"/>
      <c r="I125" s="7"/>
      <c r="J125" s="232"/>
      <c r="K125" s="7"/>
      <c r="L125" s="232"/>
      <c r="M125" s="41">
        <f t="shared" si="18"/>
        <v>0</v>
      </c>
      <c r="N125" s="41">
        <f t="shared" si="19"/>
        <v>0</v>
      </c>
      <c r="O125" s="221">
        <f t="shared" si="20"/>
        <v>0</v>
      </c>
      <c r="P125" s="221">
        <f t="shared" si="21"/>
        <v>0</v>
      </c>
      <c r="Q125" s="221">
        <f t="shared" si="22"/>
        <v>0</v>
      </c>
      <c r="R125" s="221">
        <f t="shared" si="23"/>
        <v>0</v>
      </c>
      <c r="S125" s="186">
        <f t="shared" si="24"/>
        <v>0</v>
      </c>
      <c r="Z125" s="154"/>
      <c r="AA125" s="155"/>
    </row>
    <row r="126" spans="2:27">
      <c r="B126" s="140"/>
      <c r="C126" s="104"/>
      <c r="D126" s="205"/>
      <c r="E126" s="37"/>
      <c r="F126" s="205"/>
      <c r="G126" s="299"/>
      <c r="H126" s="232"/>
      <c r="I126" s="7"/>
      <c r="J126" s="232"/>
      <c r="K126" s="7"/>
      <c r="L126" s="232"/>
      <c r="M126" s="41">
        <f t="shared" si="18"/>
        <v>0</v>
      </c>
      <c r="N126" s="41">
        <f t="shared" si="19"/>
        <v>0</v>
      </c>
      <c r="O126" s="221">
        <f t="shared" si="20"/>
        <v>0</v>
      </c>
      <c r="P126" s="221">
        <f t="shared" si="21"/>
        <v>0</v>
      </c>
      <c r="Q126" s="221">
        <f t="shared" si="22"/>
        <v>0</v>
      </c>
      <c r="R126" s="221">
        <f t="shared" si="23"/>
        <v>0</v>
      </c>
      <c r="S126" s="186">
        <f t="shared" si="24"/>
        <v>0</v>
      </c>
      <c r="Z126" s="154"/>
      <c r="AA126" s="155"/>
    </row>
    <row r="127" spans="2:27">
      <c r="B127" s="140"/>
      <c r="C127" s="104"/>
      <c r="D127" s="205"/>
      <c r="E127" s="37"/>
      <c r="F127" s="205"/>
      <c r="G127" s="299"/>
      <c r="H127" s="232"/>
      <c r="I127" s="7"/>
      <c r="J127" s="232"/>
      <c r="K127" s="7"/>
      <c r="L127" s="232"/>
      <c r="M127" s="41">
        <f t="shared" si="18"/>
        <v>0</v>
      </c>
      <c r="N127" s="41">
        <f t="shared" si="19"/>
        <v>0</v>
      </c>
      <c r="O127" s="221">
        <f t="shared" si="20"/>
        <v>0</v>
      </c>
      <c r="P127" s="221">
        <f t="shared" si="21"/>
        <v>0</v>
      </c>
      <c r="Q127" s="221">
        <f t="shared" si="22"/>
        <v>0</v>
      </c>
      <c r="R127" s="221">
        <f t="shared" si="23"/>
        <v>0</v>
      </c>
      <c r="S127" s="186">
        <f t="shared" si="24"/>
        <v>0</v>
      </c>
      <c r="Z127" s="154"/>
      <c r="AA127" s="155"/>
    </row>
    <row r="128" spans="2:27">
      <c r="B128" s="140"/>
      <c r="C128" s="104"/>
      <c r="D128" s="205"/>
      <c r="E128" s="37"/>
      <c r="F128" s="205"/>
      <c r="G128" s="299"/>
      <c r="H128" s="232"/>
      <c r="I128" s="7"/>
      <c r="J128" s="232"/>
      <c r="K128" s="7"/>
      <c r="L128" s="232"/>
      <c r="M128" s="41">
        <f t="shared" si="18"/>
        <v>0</v>
      </c>
      <c r="N128" s="41">
        <f t="shared" si="19"/>
        <v>0</v>
      </c>
      <c r="O128" s="221">
        <f t="shared" si="20"/>
        <v>0</v>
      </c>
      <c r="P128" s="221">
        <f t="shared" si="21"/>
        <v>0</v>
      </c>
      <c r="Q128" s="221">
        <f t="shared" si="22"/>
        <v>0</v>
      </c>
      <c r="R128" s="221">
        <f t="shared" si="23"/>
        <v>0</v>
      </c>
      <c r="S128" s="186">
        <f t="shared" si="24"/>
        <v>0</v>
      </c>
      <c r="Z128" s="154"/>
      <c r="AA128" s="155"/>
    </row>
    <row r="129" spans="2:27">
      <c r="B129" s="140"/>
      <c r="C129" s="104"/>
      <c r="D129" s="205"/>
      <c r="E129" s="37"/>
      <c r="F129" s="205"/>
      <c r="G129" s="299"/>
      <c r="H129" s="232"/>
      <c r="I129" s="7"/>
      <c r="J129" s="232"/>
      <c r="K129" s="7"/>
      <c r="L129" s="232"/>
      <c r="M129" s="41">
        <f t="shared" si="18"/>
        <v>0</v>
      </c>
      <c r="N129" s="41">
        <f t="shared" si="19"/>
        <v>0</v>
      </c>
      <c r="O129" s="221">
        <f t="shared" si="20"/>
        <v>0</v>
      </c>
      <c r="P129" s="221">
        <f t="shared" si="21"/>
        <v>0</v>
      </c>
      <c r="Q129" s="221">
        <f t="shared" si="22"/>
        <v>0</v>
      </c>
      <c r="R129" s="221">
        <f t="shared" si="23"/>
        <v>0</v>
      </c>
      <c r="S129" s="186">
        <f t="shared" si="24"/>
        <v>0</v>
      </c>
      <c r="Z129" s="154"/>
      <c r="AA129" s="155"/>
    </row>
    <row r="130" spans="2:27">
      <c r="B130" s="140"/>
      <c r="C130" s="104"/>
      <c r="D130" s="205"/>
      <c r="E130" s="37"/>
      <c r="F130" s="205"/>
      <c r="G130" s="299"/>
      <c r="H130" s="232"/>
      <c r="I130" s="7"/>
      <c r="J130" s="232"/>
      <c r="K130" s="7"/>
      <c r="L130" s="232"/>
      <c r="M130" s="41">
        <f t="shared" si="18"/>
        <v>0</v>
      </c>
      <c r="N130" s="41">
        <f t="shared" si="19"/>
        <v>0</v>
      </c>
      <c r="O130" s="221">
        <f t="shared" si="20"/>
        <v>0</v>
      </c>
      <c r="P130" s="221">
        <f t="shared" si="21"/>
        <v>0</v>
      </c>
      <c r="Q130" s="221">
        <f t="shared" si="22"/>
        <v>0</v>
      </c>
      <c r="R130" s="221">
        <f t="shared" si="23"/>
        <v>0</v>
      </c>
      <c r="S130" s="186">
        <f t="shared" si="24"/>
        <v>0</v>
      </c>
      <c r="Z130" s="154"/>
      <c r="AA130" s="155"/>
    </row>
    <row r="131" spans="2:27">
      <c r="B131" s="140"/>
      <c r="C131" s="104"/>
      <c r="D131" s="205"/>
      <c r="E131" s="37"/>
      <c r="F131" s="205"/>
      <c r="G131" s="299"/>
      <c r="H131" s="232"/>
      <c r="I131" s="7"/>
      <c r="J131" s="232"/>
      <c r="K131" s="7"/>
      <c r="L131" s="232"/>
      <c r="M131" s="41">
        <f t="shared" si="18"/>
        <v>0</v>
      </c>
      <c r="N131" s="41">
        <f t="shared" si="19"/>
        <v>0</v>
      </c>
      <c r="O131" s="221">
        <f t="shared" si="20"/>
        <v>0</v>
      </c>
      <c r="P131" s="221">
        <f t="shared" si="21"/>
        <v>0</v>
      </c>
      <c r="Q131" s="221">
        <f t="shared" si="22"/>
        <v>0</v>
      </c>
      <c r="R131" s="221">
        <f t="shared" si="23"/>
        <v>0</v>
      </c>
      <c r="S131" s="186">
        <f t="shared" si="24"/>
        <v>0</v>
      </c>
      <c r="Z131" s="154"/>
      <c r="AA131" s="155"/>
    </row>
    <row r="132" spans="2:27">
      <c r="B132" s="140"/>
      <c r="C132" s="104"/>
      <c r="D132" s="205"/>
      <c r="E132" s="37"/>
      <c r="F132" s="205"/>
      <c r="G132" s="299"/>
      <c r="H132" s="232"/>
      <c r="I132" s="7"/>
      <c r="J132" s="232"/>
      <c r="K132" s="7"/>
      <c r="L132" s="232"/>
      <c r="M132" s="41">
        <f t="shared" si="18"/>
        <v>0</v>
      </c>
      <c r="N132" s="41">
        <f t="shared" si="19"/>
        <v>0</v>
      </c>
      <c r="O132" s="221">
        <f t="shared" si="20"/>
        <v>0</v>
      </c>
      <c r="P132" s="221">
        <f t="shared" si="21"/>
        <v>0</v>
      </c>
      <c r="Q132" s="221">
        <f t="shared" si="22"/>
        <v>0</v>
      </c>
      <c r="R132" s="221">
        <f t="shared" si="23"/>
        <v>0</v>
      </c>
      <c r="S132" s="186">
        <f t="shared" si="24"/>
        <v>0</v>
      </c>
      <c r="Z132" s="154"/>
      <c r="AA132" s="155"/>
    </row>
    <row r="133" spans="2:27">
      <c r="B133" s="140"/>
      <c r="C133" s="104"/>
      <c r="D133" s="205"/>
      <c r="E133" s="37"/>
      <c r="F133" s="205"/>
      <c r="G133" s="299"/>
      <c r="H133" s="232"/>
      <c r="I133" s="7"/>
      <c r="J133" s="232"/>
      <c r="K133" s="7"/>
      <c r="L133" s="232"/>
      <c r="M133" s="41">
        <f t="shared" si="18"/>
        <v>0</v>
      </c>
      <c r="N133" s="41">
        <f t="shared" si="19"/>
        <v>0</v>
      </c>
      <c r="O133" s="221">
        <f t="shared" si="20"/>
        <v>0</v>
      </c>
      <c r="P133" s="221">
        <f t="shared" si="21"/>
        <v>0</v>
      </c>
      <c r="Q133" s="221">
        <f t="shared" si="22"/>
        <v>0</v>
      </c>
      <c r="R133" s="221">
        <f t="shared" si="23"/>
        <v>0</v>
      </c>
      <c r="S133" s="186">
        <f t="shared" si="24"/>
        <v>0</v>
      </c>
      <c r="Z133" s="154"/>
      <c r="AA133" s="155"/>
    </row>
    <row r="134" spans="2:27">
      <c r="B134" s="140"/>
      <c r="C134" s="104"/>
      <c r="D134" s="205"/>
      <c r="E134" s="37"/>
      <c r="F134" s="205"/>
      <c r="G134" s="299"/>
      <c r="H134" s="232"/>
      <c r="I134" s="7"/>
      <c r="J134" s="232"/>
      <c r="K134" s="7"/>
      <c r="L134" s="232"/>
      <c r="M134" s="41">
        <f t="shared" si="18"/>
        <v>0</v>
      </c>
      <c r="N134" s="41">
        <f t="shared" si="19"/>
        <v>0</v>
      </c>
      <c r="O134" s="221">
        <f t="shared" si="20"/>
        <v>0</v>
      </c>
      <c r="P134" s="221">
        <f t="shared" si="21"/>
        <v>0</v>
      </c>
      <c r="Q134" s="221">
        <f t="shared" si="22"/>
        <v>0</v>
      </c>
      <c r="R134" s="221">
        <f t="shared" si="23"/>
        <v>0</v>
      </c>
      <c r="S134" s="186">
        <f t="shared" si="24"/>
        <v>0</v>
      </c>
      <c r="Z134" s="154"/>
      <c r="AA134" s="155"/>
    </row>
    <row r="135" spans="2:27">
      <c r="B135" s="140"/>
      <c r="C135" s="104"/>
      <c r="D135" s="205"/>
      <c r="E135" s="37"/>
      <c r="F135" s="205"/>
      <c r="G135" s="299"/>
      <c r="H135" s="232"/>
      <c r="I135" s="7"/>
      <c r="J135" s="232"/>
      <c r="K135" s="7"/>
      <c r="L135" s="232"/>
      <c r="M135" s="41">
        <f t="shared" si="18"/>
        <v>0</v>
      </c>
      <c r="N135" s="41">
        <f t="shared" si="19"/>
        <v>0</v>
      </c>
      <c r="O135" s="221">
        <f t="shared" si="20"/>
        <v>0</v>
      </c>
      <c r="P135" s="221">
        <f t="shared" si="21"/>
        <v>0</v>
      </c>
      <c r="Q135" s="221">
        <f t="shared" si="22"/>
        <v>0</v>
      </c>
      <c r="R135" s="221">
        <f t="shared" si="23"/>
        <v>0</v>
      </c>
      <c r="S135" s="186">
        <f t="shared" si="24"/>
        <v>0</v>
      </c>
      <c r="Z135" s="154"/>
      <c r="AA135" s="155"/>
    </row>
    <row r="136" spans="2:27">
      <c r="B136" s="140"/>
      <c r="C136" s="104"/>
      <c r="D136" s="205"/>
      <c r="E136" s="37"/>
      <c r="F136" s="205"/>
      <c r="G136" s="299"/>
      <c r="H136" s="232"/>
      <c r="I136" s="7"/>
      <c r="J136" s="232"/>
      <c r="K136" s="7"/>
      <c r="L136" s="232"/>
      <c r="M136" s="41">
        <f t="shared" si="18"/>
        <v>0</v>
      </c>
      <c r="N136" s="41">
        <f t="shared" si="19"/>
        <v>0</v>
      </c>
      <c r="O136" s="221">
        <f t="shared" si="20"/>
        <v>0</v>
      </c>
      <c r="P136" s="221">
        <f t="shared" si="21"/>
        <v>0</v>
      </c>
      <c r="Q136" s="221">
        <f t="shared" si="22"/>
        <v>0</v>
      </c>
      <c r="R136" s="221">
        <f t="shared" si="23"/>
        <v>0</v>
      </c>
      <c r="S136" s="186">
        <f t="shared" si="24"/>
        <v>0</v>
      </c>
      <c r="Z136" s="154"/>
      <c r="AA136" s="155"/>
    </row>
    <row r="137" spans="2:27">
      <c r="B137" s="140"/>
      <c r="C137" s="104"/>
      <c r="D137" s="205"/>
      <c r="E137" s="37"/>
      <c r="F137" s="205"/>
      <c r="G137" s="299"/>
      <c r="H137" s="232"/>
      <c r="I137" s="7"/>
      <c r="J137" s="232"/>
      <c r="K137" s="7"/>
      <c r="L137" s="232"/>
      <c r="M137" s="41">
        <f t="shared" si="18"/>
        <v>0</v>
      </c>
      <c r="N137" s="41">
        <f t="shared" si="19"/>
        <v>0</v>
      </c>
      <c r="O137" s="221">
        <f t="shared" si="20"/>
        <v>0</v>
      </c>
      <c r="P137" s="221">
        <f t="shared" si="21"/>
        <v>0</v>
      </c>
      <c r="Q137" s="221">
        <f t="shared" si="22"/>
        <v>0</v>
      </c>
      <c r="R137" s="221">
        <f t="shared" si="23"/>
        <v>0</v>
      </c>
      <c r="S137" s="186">
        <f t="shared" si="24"/>
        <v>0</v>
      </c>
      <c r="Z137" s="154"/>
      <c r="AA137" s="155"/>
    </row>
    <row r="138" spans="2:27">
      <c r="B138" s="140"/>
      <c r="C138" s="104"/>
      <c r="D138" s="205"/>
      <c r="E138" s="37"/>
      <c r="F138" s="205"/>
      <c r="G138" s="299"/>
      <c r="H138" s="232"/>
      <c r="I138" s="7"/>
      <c r="J138" s="232"/>
      <c r="K138" s="7"/>
      <c r="L138" s="232"/>
      <c r="M138" s="41">
        <f t="shared" si="18"/>
        <v>0</v>
      </c>
      <c r="N138" s="41">
        <f t="shared" si="19"/>
        <v>0</v>
      </c>
      <c r="O138" s="221">
        <f t="shared" si="20"/>
        <v>0</v>
      </c>
      <c r="P138" s="221">
        <f t="shared" si="21"/>
        <v>0</v>
      </c>
      <c r="Q138" s="221">
        <f t="shared" si="22"/>
        <v>0</v>
      </c>
      <c r="R138" s="221">
        <f t="shared" si="23"/>
        <v>0</v>
      </c>
      <c r="S138" s="186">
        <f t="shared" si="24"/>
        <v>0</v>
      </c>
      <c r="Z138" s="154"/>
      <c r="AA138" s="155"/>
    </row>
    <row r="139" spans="2:27">
      <c r="B139" s="140"/>
      <c r="C139" s="104"/>
      <c r="D139" s="205"/>
      <c r="E139" s="37"/>
      <c r="F139" s="205"/>
      <c r="G139" s="299"/>
      <c r="H139" s="232"/>
      <c r="I139" s="7"/>
      <c r="J139" s="232"/>
      <c r="K139" s="7"/>
      <c r="L139" s="232"/>
      <c r="M139" s="41">
        <f t="shared" ref="M139:M168" si="25">$F139*(IF(I139="Yes",1,0))</f>
        <v>0</v>
      </c>
      <c r="N139" s="41">
        <f t="shared" ref="N139:N168" si="26">$F139*(IF(K139="Yes",1,0))</f>
        <v>0</v>
      </c>
      <c r="O139" s="221">
        <f t="shared" ref="O139:O168" si="27">SUM(M139:N139)</f>
        <v>0</v>
      </c>
      <c r="P139" s="221">
        <f t="shared" ref="P139:P170" si="28">IF(COUNTIFS(G139:L139,"Yes")&gt;0,$AF$13+($AF$14*COUNTIFS(G139:L139,"Yes")),0)</f>
        <v>0</v>
      </c>
      <c r="Q139" s="221">
        <f t="shared" si="22"/>
        <v>0</v>
      </c>
      <c r="R139" s="221">
        <f t="shared" si="23"/>
        <v>0</v>
      </c>
      <c r="S139" s="186">
        <f t="shared" si="24"/>
        <v>0</v>
      </c>
      <c r="Z139" s="154"/>
      <c r="AA139" s="155"/>
    </row>
    <row r="140" spans="2:27">
      <c r="B140" s="140"/>
      <c r="C140" s="104"/>
      <c r="D140" s="205"/>
      <c r="E140" s="37"/>
      <c r="F140" s="205"/>
      <c r="G140" s="299"/>
      <c r="H140" s="232"/>
      <c r="I140" s="7"/>
      <c r="J140" s="232"/>
      <c r="K140" s="7"/>
      <c r="L140" s="232"/>
      <c r="M140" s="41">
        <f t="shared" si="25"/>
        <v>0</v>
      </c>
      <c r="N140" s="41">
        <f t="shared" si="26"/>
        <v>0</v>
      </c>
      <c r="O140" s="221">
        <f t="shared" si="27"/>
        <v>0</v>
      </c>
      <c r="P140" s="221">
        <f t="shared" si="28"/>
        <v>0</v>
      </c>
      <c r="Q140" s="221">
        <f t="shared" si="22"/>
        <v>0</v>
      </c>
      <c r="R140" s="221">
        <f t="shared" si="23"/>
        <v>0</v>
      </c>
      <c r="S140" s="186">
        <f t="shared" si="24"/>
        <v>0</v>
      </c>
      <c r="Z140" s="154"/>
      <c r="AA140" s="155"/>
    </row>
    <row r="141" spans="2:27">
      <c r="B141" s="140"/>
      <c r="C141" s="104"/>
      <c r="D141" s="205"/>
      <c r="E141" s="37"/>
      <c r="F141" s="205"/>
      <c r="G141" s="299"/>
      <c r="H141" s="232"/>
      <c r="I141" s="7"/>
      <c r="J141" s="232"/>
      <c r="K141" s="7"/>
      <c r="L141" s="232"/>
      <c r="M141" s="41">
        <f t="shared" si="25"/>
        <v>0</v>
      </c>
      <c r="N141" s="41">
        <f t="shared" si="26"/>
        <v>0</v>
      </c>
      <c r="O141" s="221">
        <f t="shared" si="27"/>
        <v>0</v>
      </c>
      <c r="P141" s="221">
        <f t="shared" si="28"/>
        <v>0</v>
      </c>
      <c r="Q141" s="221">
        <f t="shared" si="22"/>
        <v>0</v>
      </c>
      <c r="R141" s="221">
        <f t="shared" si="23"/>
        <v>0</v>
      </c>
      <c r="S141" s="186">
        <f t="shared" si="24"/>
        <v>0</v>
      </c>
      <c r="Z141" s="154"/>
      <c r="AA141" s="155"/>
    </row>
    <row r="142" spans="2:27">
      <c r="B142" s="140"/>
      <c r="C142" s="104"/>
      <c r="D142" s="205"/>
      <c r="E142" s="37"/>
      <c r="F142" s="205"/>
      <c r="G142" s="299"/>
      <c r="H142" s="232"/>
      <c r="I142" s="7"/>
      <c r="J142" s="232"/>
      <c r="K142" s="7"/>
      <c r="L142" s="232"/>
      <c r="M142" s="41">
        <f t="shared" si="25"/>
        <v>0</v>
      </c>
      <c r="N142" s="41">
        <f t="shared" si="26"/>
        <v>0</v>
      </c>
      <c r="O142" s="221">
        <f t="shared" si="27"/>
        <v>0</v>
      </c>
      <c r="P142" s="221">
        <f t="shared" si="28"/>
        <v>0</v>
      </c>
      <c r="Q142" s="221">
        <f t="shared" si="22"/>
        <v>0</v>
      </c>
      <c r="R142" s="221">
        <f t="shared" si="23"/>
        <v>0</v>
      </c>
      <c r="S142" s="186">
        <f t="shared" si="24"/>
        <v>0</v>
      </c>
      <c r="Z142" s="154"/>
      <c r="AA142" s="155"/>
    </row>
    <row r="143" spans="2:27">
      <c r="B143" s="140"/>
      <c r="C143" s="104"/>
      <c r="D143" s="205"/>
      <c r="E143" s="37"/>
      <c r="F143" s="205"/>
      <c r="G143" s="299"/>
      <c r="H143" s="232"/>
      <c r="I143" s="7"/>
      <c r="J143" s="232"/>
      <c r="K143" s="7"/>
      <c r="L143" s="232"/>
      <c r="M143" s="41">
        <f t="shared" si="25"/>
        <v>0</v>
      </c>
      <c r="N143" s="41">
        <f t="shared" si="26"/>
        <v>0</v>
      </c>
      <c r="O143" s="221">
        <f t="shared" si="27"/>
        <v>0</v>
      </c>
      <c r="P143" s="221">
        <f t="shared" si="28"/>
        <v>0</v>
      </c>
      <c r="Q143" s="221">
        <f t="shared" si="22"/>
        <v>0</v>
      </c>
      <c r="R143" s="221">
        <f t="shared" si="23"/>
        <v>0</v>
      </c>
      <c r="S143" s="186">
        <f t="shared" si="24"/>
        <v>0</v>
      </c>
      <c r="Z143" s="154"/>
      <c r="AA143" s="155"/>
    </row>
    <row r="144" spans="2:27">
      <c r="B144" s="140"/>
      <c r="C144" s="104"/>
      <c r="D144" s="205"/>
      <c r="E144" s="37"/>
      <c r="F144" s="205"/>
      <c r="G144" s="299"/>
      <c r="H144" s="232"/>
      <c r="I144" s="7"/>
      <c r="J144" s="232"/>
      <c r="K144" s="7"/>
      <c r="L144" s="232"/>
      <c r="M144" s="41">
        <f t="shared" si="25"/>
        <v>0</v>
      </c>
      <c r="N144" s="41">
        <f t="shared" si="26"/>
        <v>0</v>
      </c>
      <c r="O144" s="221">
        <f t="shared" si="27"/>
        <v>0</v>
      </c>
      <c r="P144" s="221">
        <f t="shared" si="28"/>
        <v>0</v>
      </c>
      <c r="Q144" s="221">
        <f t="shared" si="22"/>
        <v>0</v>
      </c>
      <c r="R144" s="221">
        <f t="shared" si="23"/>
        <v>0</v>
      </c>
      <c r="S144" s="186">
        <f t="shared" si="24"/>
        <v>0</v>
      </c>
      <c r="Z144" s="154"/>
      <c r="AA144" s="155"/>
    </row>
    <row r="145" spans="2:27">
      <c r="B145" s="140"/>
      <c r="C145" s="104"/>
      <c r="D145" s="205"/>
      <c r="E145" s="37"/>
      <c r="F145" s="205"/>
      <c r="G145" s="299"/>
      <c r="H145" s="232"/>
      <c r="I145" s="7"/>
      <c r="J145" s="232"/>
      <c r="K145" s="7"/>
      <c r="L145" s="232"/>
      <c r="M145" s="41">
        <f t="shared" si="25"/>
        <v>0</v>
      </c>
      <c r="N145" s="41">
        <f t="shared" si="26"/>
        <v>0</v>
      </c>
      <c r="O145" s="221">
        <f t="shared" si="27"/>
        <v>0</v>
      </c>
      <c r="P145" s="221">
        <f t="shared" si="28"/>
        <v>0</v>
      </c>
      <c r="Q145" s="221">
        <f t="shared" si="22"/>
        <v>0</v>
      </c>
      <c r="R145" s="221">
        <f t="shared" si="23"/>
        <v>0</v>
      </c>
      <c r="S145" s="186">
        <f t="shared" si="24"/>
        <v>0</v>
      </c>
      <c r="Z145" s="154"/>
      <c r="AA145" s="155"/>
    </row>
    <row r="146" spans="2:27">
      <c r="B146" s="140"/>
      <c r="C146" s="104"/>
      <c r="D146" s="205"/>
      <c r="E146" s="37"/>
      <c r="F146" s="205"/>
      <c r="G146" s="299"/>
      <c r="H146" s="232"/>
      <c r="I146" s="7"/>
      <c r="J146" s="232"/>
      <c r="K146" s="7"/>
      <c r="L146" s="232"/>
      <c r="M146" s="41">
        <f t="shared" si="25"/>
        <v>0</v>
      </c>
      <c r="N146" s="41">
        <f t="shared" si="26"/>
        <v>0</v>
      </c>
      <c r="O146" s="221">
        <f t="shared" si="27"/>
        <v>0</v>
      </c>
      <c r="P146" s="221">
        <f t="shared" si="28"/>
        <v>0</v>
      </c>
      <c r="Q146" s="221">
        <f t="shared" si="22"/>
        <v>0</v>
      </c>
      <c r="R146" s="221">
        <f t="shared" si="23"/>
        <v>0</v>
      </c>
      <c r="S146" s="186">
        <f t="shared" si="24"/>
        <v>0</v>
      </c>
      <c r="Z146" s="154"/>
      <c r="AA146" s="155"/>
    </row>
    <row r="147" spans="2:27">
      <c r="B147" s="140"/>
      <c r="C147" s="104"/>
      <c r="D147" s="205"/>
      <c r="E147" s="37"/>
      <c r="F147" s="205"/>
      <c r="G147" s="299"/>
      <c r="H147" s="232"/>
      <c r="I147" s="7"/>
      <c r="J147" s="232"/>
      <c r="K147" s="7"/>
      <c r="L147" s="232"/>
      <c r="M147" s="41">
        <f t="shared" si="25"/>
        <v>0</v>
      </c>
      <c r="N147" s="41">
        <f t="shared" si="26"/>
        <v>0</v>
      </c>
      <c r="O147" s="221">
        <f t="shared" si="27"/>
        <v>0</v>
      </c>
      <c r="P147" s="221">
        <f t="shared" si="28"/>
        <v>0</v>
      </c>
      <c r="Q147" s="221">
        <f t="shared" si="22"/>
        <v>0</v>
      </c>
      <c r="R147" s="221">
        <f t="shared" si="23"/>
        <v>0</v>
      </c>
      <c r="S147" s="186">
        <f t="shared" si="24"/>
        <v>0</v>
      </c>
      <c r="Z147" s="154"/>
      <c r="AA147" s="155"/>
    </row>
    <row r="148" spans="2:27">
      <c r="B148" s="140"/>
      <c r="C148" s="104"/>
      <c r="D148" s="205"/>
      <c r="E148" s="37"/>
      <c r="F148" s="205"/>
      <c r="G148" s="299"/>
      <c r="H148" s="232"/>
      <c r="I148" s="7"/>
      <c r="J148" s="232"/>
      <c r="K148" s="7"/>
      <c r="L148" s="232"/>
      <c r="M148" s="41">
        <f t="shared" si="25"/>
        <v>0</v>
      </c>
      <c r="N148" s="41">
        <f t="shared" si="26"/>
        <v>0</v>
      </c>
      <c r="O148" s="221">
        <f t="shared" si="27"/>
        <v>0</v>
      </c>
      <c r="P148" s="221">
        <f t="shared" si="28"/>
        <v>0</v>
      </c>
      <c r="Q148" s="221">
        <f t="shared" si="22"/>
        <v>0</v>
      </c>
      <c r="R148" s="221">
        <f t="shared" si="23"/>
        <v>0</v>
      </c>
      <c r="S148" s="186">
        <f t="shared" si="24"/>
        <v>0</v>
      </c>
      <c r="Z148" s="154"/>
      <c r="AA148" s="155"/>
    </row>
    <row r="149" spans="2:27">
      <c r="B149" s="140"/>
      <c r="C149" s="104"/>
      <c r="D149" s="205"/>
      <c r="E149" s="37"/>
      <c r="F149" s="205"/>
      <c r="G149" s="299"/>
      <c r="H149" s="232"/>
      <c r="I149" s="7"/>
      <c r="J149" s="232"/>
      <c r="K149" s="7"/>
      <c r="L149" s="232"/>
      <c r="M149" s="41">
        <f t="shared" si="25"/>
        <v>0</v>
      </c>
      <c r="N149" s="41">
        <f t="shared" si="26"/>
        <v>0</v>
      </c>
      <c r="O149" s="221">
        <f t="shared" si="27"/>
        <v>0</v>
      </c>
      <c r="P149" s="221">
        <f t="shared" si="28"/>
        <v>0</v>
      </c>
      <c r="Q149" s="221">
        <f t="shared" si="22"/>
        <v>0</v>
      </c>
      <c r="R149" s="221">
        <f t="shared" si="23"/>
        <v>0</v>
      </c>
      <c r="S149" s="186">
        <f t="shared" si="24"/>
        <v>0</v>
      </c>
      <c r="Z149" s="154"/>
      <c r="AA149" s="155"/>
    </row>
    <row r="150" spans="2:27">
      <c r="B150" s="140"/>
      <c r="C150" s="104"/>
      <c r="D150" s="205"/>
      <c r="E150" s="37"/>
      <c r="F150" s="205"/>
      <c r="G150" s="299"/>
      <c r="H150" s="232"/>
      <c r="I150" s="7"/>
      <c r="J150" s="232"/>
      <c r="K150" s="7"/>
      <c r="L150" s="232"/>
      <c r="M150" s="41">
        <f t="shared" si="25"/>
        <v>0</v>
      </c>
      <c r="N150" s="41">
        <f t="shared" si="26"/>
        <v>0</v>
      </c>
      <c r="O150" s="221">
        <f t="shared" si="27"/>
        <v>0</v>
      </c>
      <c r="P150" s="221">
        <f t="shared" si="28"/>
        <v>0</v>
      </c>
      <c r="Q150" s="221">
        <f t="shared" si="22"/>
        <v>0</v>
      </c>
      <c r="R150" s="221">
        <f t="shared" si="23"/>
        <v>0</v>
      </c>
      <c r="S150" s="186">
        <f t="shared" si="24"/>
        <v>0</v>
      </c>
      <c r="Z150" s="154"/>
      <c r="AA150" s="155"/>
    </row>
    <row r="151" spans="2:27">
      <c r="B151" s="140"/>
      <c r="C151" s="104"/>
      <c r="D151" s="205"/>
      <c r="E151" s="37"/>
      <c r="F151" s="205"/>
      <c r="G151" s="299"/>
      <c r="H151" s="232"/>
      <c r="I151" s="7"/>
      <c r="J151" s="232"/>
      <c r="K151" s="7"/>
      <c r="L151" s="232"/>
      <c r="M151" s="41">
        <f t="shared" si="25"/>
        <v>0</v>
      </c>
      <c r="N151" s="41">
        <f t="shared" si="26"/>
        <v>0</v>
      </c>
      <c r="O151" s="221">
        <f t="shared" si="27"/>
        <v>0</v>
      </c>
      <c r="P151" s="221">
        <f t="shared" si="28"/>
        <v>0</v>
      </c>
      <c r="Q151" s="221">
        <f t="shared" si="22"/>
        <v>0</v>
      </c>
      <c r="R151" s="221">
        <f t="shared" si="23"/>
        <v>0</v>
      </c>
      <c r="S151" s="186">
        <f t="shared" si="24"/>
        <v>0</v>
      </c>
      <c r="Z151" s="154"/>
      <c r="AA151" s="155"/>
    </row>
    <row r="152" spans="2:27">
      <c r="B152" s="140"/>
      <c r="C152" s="104"/>
      <c r="D152" s="205"/>
      <c r="E152" s="37"/>
      <c r="F152" s="205"/>
      <c r="G152" s="299"/>
      <c r="H152" s="232"/>
      <c r="I152" s="7"/>
      <c r="J152" s="232"/>
      <c r="K152" s="7"/>
      <c r="L152" s="232"/>
      <c r="M152" s="41">
        <f t="shared" si="25"/>
        <v>0</v>
      </c>
      <c r="N152" s="41">
        <f t="shared" si="26"/>
        <v>0</v>
      </c>
      <c r="O152" s="221">
        <f t="shared" si="27"/>
        <v>0</v>
      </c>
      <c r="P152" s="221">
        <f t="shared" si="28"/>
        <v>0</v>
      </c>
      <c r="Q152" s="221">
        <f t="shared" si="22"/>
        <v>0</v>
      </c>
      <c r="R152" s="221">
        <f t="shared" si="23"/>
        <v>0</v>
      </c>
      <c r="S152" s="186">
        <f t="shared" si="24"/>
        <v>0</v>
      </c>
      <c r="Z152" s="154"/>
      <c r="AA152" s="155"/>
    </row>
    <row r="153" spans="2:27">
      <c r="B153" s="140"/>
      <c r="C153" s="104"/>
      <c r="D153" s="205"/>
      <c r="E153" s="37"/>
      <c r="F153" s="205"/>
      <c r="G153" s="299"/>
      <c r="H153" s="232"/>
      <c r="I153" s="7"/>
      <c r="J153" s="232"/>
      <c r="K153" s="7"/>
      <c r="L153" s="232"/>
      <c r="M153" s="41">
        <f t="shared" si="25"/>
        <v>0</v>
      </c>
      <c r="N153" s="41">
        <f t="shared" si="26"/>
        <v>0</v>
      </c>
      <c r="O153" s="221">
        <f t="shared" si="27"/>
        <v>0</v>
      </c>
      <c r="P153" s="221">
        <f t="shared" si="28"/>
        <v>0</v>
      </c>
      <c r="Q153" s="221">
        <f t="shared" si="22"/>
        <v>0</v>
      </c>
      <c r="R153" s="221">
        <f t="shared" si="23"/>
        <v>0</v>
      </c>
      <c r="S153" s="186">
        <f t="shared" si="24"/>
        <v>0</v>
      </c>
      <c r="Z153" s="154"/>
      <c r="AA153" s="155"/>
    </row>
    <row r="154" spans="2:27">
      <c r="B154" s="140"/>
      <c r="C154" s="104"/>
      <c r="D154" s="205"/>
      <c r="E154" s="37"/>
      <c r="F154" s="205"/>
      <c r="G154" s="299"/>
      <c r="H154" s="232"/>
      <c r="I154" s="7"/>
      <c r="J154" s="232"/>
      <c r="K154" s="7"/>
      <c r="L154" s="232"/>
      <c r="M154" s="41">
        <f t="shared" si="25"/>
        <v>0</v>
      </c>
      <c r="N154" s="41">
        <f t="shared" si="26"/>
        <v>0</v>
      </c>
      <c r="O154" s="221">
        <f t="shared" si="27"/>
        <v>0</v>
      </c>
      <c r="P154" s="221">
        <f t="shared" si="28"/>
        <v>0</v>
      </c>
      <c r="Q154" s="221">
        <f t="shared" si="22"/>
        <v>0</v>
      </c>
      <c r="R154" s="221">
        <f t="shared" si="23"/>
        <v>0</v>
      </c>
      <c r="S154" s="186">
        <f t="shared" si="24"/>
        <v>0</v>
      </c>
      <c r="Z154" s="154"/>
      <c r="AA154" s="155"/>
    </row>
    <row r="155" spans="2:27">
      <c r="B155" s="140"/>
      <c r="C155" s="104"/>
      <c r="D155" s="205"/>
      <c r="E155" s="37"/>
      <c r="F155" s="205"/>
      <c r="G155" s="299"/>
      <c r="H155" s="232"/>
      <c r="I155" s="7"/>
      <c r="J155" s="232"/>
      <c r="K155" s="7"/>
      <c r="L155" s="232"/>
      <c r="M155" s="41">
        <f t="shared" si="25"/>
        <v>0</v>
      </c>
      <c r="N155" s="41">
        <f t="shared" si="26"/>
        <v>0</v>
      </c>
      <c r="O155" s="221">
        <f t="shared" si="27"/>
        <v>0</v>
      </c>
      <c r="P155" s="221">
        <f t="shared" si="28"/>
        <v>0</v>
      </c>
      <c r="Q155" s="221">
        <f t="shared" si="22"/>
        <v>0</v>
      </c>
      <c r="R155" s="221">
        <f t="shared" si="23"/>
        <v>0</v>
      </c>
      <c r="S155" s="186">
        <f t="shared" si="24"/>
        <v>0</v>
      </c>
      <c r="Z155" s="154"/>
      <c r="AA155" s="155"/>
    </row>
    <row r="156" spans="2:27">
      <c r="B156" s="140"/>
      <c r="C156" s="104"/>
      <c r="D156" s="205"/>
      <c r="E156" s="37"/>
      <c r="F156" s="205"/>
      <c r="G156" s="299"/>
      <c r="H156" s="232"/>
      <c r="I156" s="7"/>
      <c r="J156" s="232"/>
      <c r="K156" s="7"/>
      <c r="L156" s="232"/>
      <c r="M156" s="41">
        <f t="shared" si="25"/>
        <v>0</v>
      </c>
      <c r="N156" s="41">
        <f t="shared" si="26"/>
        <v>0</v>
      </c>
      <c r="O156" s="221">
        <f t="shared" si="27"/>
        <v>0</v>
      </c>
      <c r="P156" s="221">
        <f t="shared" si="28"/>
        <v>0</v>
      </c>
      <c r="Q156" s="221">
        <f t="shared" si="22"/>
        <v>0</v>
      </c>
      <c r="R156" s="221">
        <f t="shared" si="23"/>
        <v>0</v>
      </c>
      <c r="S156" s="186">
        <f t="shared" si="24"/>
        <v>0</v>
      </c>
      <c r="Z156" s="154"/>
      <c r="AA156" s="155"/>
    </row>
    <row r="157" spans="2:27">
      <c r="B157" s="140"/>
      <c r="C157" s="104"/>
      <c r="D157" s="205"/>
      <c r="E157" s="37"/>
      <c r="F157" s="205"/>
      <c r="G157" s="299"/>
      <c r="H157" s="232"/>
      <c r="I157" s="7"/>
      <c r="J157" s="232"/>
      <c r="K157" s="7"/>
      <c r="L157" s="232"/>
      <c r="M157" s="41">
        <f t="shared" si="25"/>
        <v>0</v>
      </c>
      <c r="N157" s="41">
        <f t="shared" si="26"/>
        <v>0</v>
      </c>
      <c r="O157" s="221">
        <f t="shared" si="27"/>
        <v>0</v>
      </c>
      <c r="P157" s="221">
        <f t="shared" si="28"/>
        <v>0</v>
      </c>
      <c r="Q157" s="221">
        <f t="shared" si="22"/>
        <v>0</v>
      </c>
      <c r="R157" s="221">
        <f t="shared" si="23"/>
        <v>0</v>
      </c>
      <c r="S157" s="186">
        <f t="shared" si="24"/>
        <v>0</v>
      </c>
      <c r="Z157" s="154"/>
      <c r="AA157" s="155"/>
    </row>
    <row r="158" spans="2:27">
      <c r="B158" s="140"/>
      <c r="C158" s="104"/>
      <c r="D158" s="205"/>
      <c r="E158" s="37"/>
      <c r="F158" s="205"/>
      <c r="G158" s="299"/>
      <c r="H158" s="232"/>
      <c r="I158" s="7"/>
      <c r="J158" s="232"/>
      <c r="K158" s="7"/>
      <c r="L158" s="232"/>
      <c r="M158" s="41">
        <f t="shared" si="25"/>
        <v>0</v>
      </c>
      <c r="N158" s="41">
        <f t="shared" si="26"/>
        <v>0</v>
      </c>
      <c r="O158" s="221">
        <f t="shared" si="27"/>
        <v>0</v>
      </c>
      <c r="P158" s="221">
        <f t="shared" si="28"/>
        <v>0</v>
      </c>
      <c r="Q158" s="221">
        <f t="shared" si="22"/>
        <v>0</v>
      </c>
      <c r="R158" s="221">
        <f t="shared" si="23"/>
        <v>0</v>
      </c>
      <c r="S158" s="186">
        <f t="shared" si="24"/>
        <v>0</v>
      </c>
      <c r="Z158" s="154"/>
      <c r="AA158" s="155"/>
    </row>
    <row r="159" spans="2:27">
      <c r="B159" s="140"/>
      <c r="C159" s="104"/>
      <c r="D159" s="205"/>
      <c r="E159" s="37"/>
      <c r="F159" s="205"/>
      <c r="G159" s="299"/>
      <c r="H159" s="232"/>
      <c r="I159" s="7"/>
      <c r="J159" s="232"/>
      <c r="K159" s="7"/>
      <c r="L159" s="232"/>
      <c r="M159" s="41">
        <f t="shared" si="25"/>
        <v>0</v>
      </c>
      <c r="N159" s="41">
        <f t="shared" si="26"/>
        <v>0</v>
      </c>
      <c r="O159" s="221">
        <f t="shared" si="27"/>
        <v>0</v>
      </c>
      <c r="P159" s="221">
        <f t="shared" si="28"/>
        <v>0</v>
      </c>
      <c r="Q159" s="221">
        <f t="shared" si="22"/>
        <v>0</v>
      </c>
      <c r="R159" s="221">
        <f t="shared" si="23"/>
        <v>0</v>
      </c>
      <c r="S159" s="186">
        <f t="shared" si="24"/>
        <v>0</v>
      </c>
      <c r="Z159" s="154"/>
      <c r="AA159" s="155"/>
    </row>
    <row r="160" spans="2:27">
      <c r="B160" s="140"/>
      <c r="C160" s="104"/>
      <c r="D160" s="205"/>
      <c r="E160" s="37"/>
      <c r="F160" s="205"/>
      <c r="G160" s="299"/>
      <c r="H160" s="232"/>
      <c r="I160" s="7"/>
      <c r="J160" s="232"/>
      <c r="K160" s="7"/>
      <c r="L160" s="232"/>
      <c r="M160" s="41">
        <f t="shared" si="25"/>
        <v>0</v>
      </c>
      <c r="N160" s="41">
        <f t="shared" si="26"/>
        <v>0</v>
      </c>
      <c r="O160" s="221">
        <f t="shared" si="27"/>
        <v>0</v>
      </c>
      <c r="P160" s="221">
        <f t="shared" si="28"/>
        <v>0</v>
      </c>
      <c r="Q160" s="221">
        <f t="shared" si="22"/>
        <v>0</v>
      </c>
      <c r="R160" s="221">
        <f t="shared" si="23"/>
        <v>0</v>
      </c>
      <c r="S160" s="186">
        <f t="shared" si="24"/>
        <v>0</v>
      </c>
      <c r="Z160" s="154"/>
      <c r="AA160" s="155"/>
    </row>
    <row r="161" spans="2:27">
      <c r="B161" s="140"/>
      <c r="C161" s="104"/>
      <c r="D161" s="205"/>
      <c r="E161" s="37"/>
      <c r="F161" s="205"/>
      <c r="G161" s="299"/>
      <c r="H161" s="232"/>
      <c r="I161" s="7"/>
      <c r="J161" s="232"/>
      <c r="K161" s="7"/>
      <c r="L161" s="232"/>
      <c r="M161" s="41">
        <f t="shared" si="25"/>
        <v>0</v>
      </c>
      <c r="N161" s="41">
        <f t="shared" si="26"/>
        <v>0</v>
      </c>
      <c r="O161" s="221">
        <f t="shared" si="27"/>
        <v>0</v>
      </c>
      <c r="P161" s="221">
        <f t="shared" si="28"/>
        <v>0</v>
      </c>
      <c r="Q161" s="221">
        <f t="shared" si="22"/>
        <v>0</v>
      </c>
      <c r="R161" s="221">
        <f t="shared" si="23"/>
        <v>0</v>
      </c>
      <c r="S161" s="186">
        <f t="shared" si="24"/>
        <v>0</v>
      </c>
      <c r="Z161" s="154"/>
      <c r="AA161" s="155"/>
    </row>
    <row r="162" spans="2:27">
      <c r="B162" s="140"/>
      <c r="C162" s="104"/>
      <c r="D162" s="205"/>
      <c r="E162" s="37"/>
      <c r="F162" s="205"/>
      <c r="G162" s="299"/>
      <c r="H162" s="232"/>
      <c r="I162" s="7"/>
      <c r="J162" s="232"/>
      <c r="K162" s="7"/>
      <c r="L162" s="232"/>
      <c r="M162" s="41">
        <f t="shared" si="25"/>
        <v>0</v>
      </c>
      <c r="N162" s="41">
        <f t="shared" si="26"/>
        <v>0</v>
      </c>
      <c r="O162" s="221">
        <f t="shared" si="27"/>
        <v>0</v>
      </c>
      <c r="P162" s="221">
        <f t="shared" si="28"/>
        <v>0</v>
      </c>
      <c r="Q162" s="221">
        <f t="shared" si="22"/>
        <v>0</v>
      </c>
      <c r="R162" s="221">
        <f t="shared" si="23"/>
        <v>0</v>
      </c>
      <c r="S162" s="186">
        <f t="shared" si="24"/>
        <v>0</v>
      </c>
      <c r="Z162" s="154"/>
      <c r="AA162" s="155"/>
    </row>
    <row r="163" spans="2:27">
      <c r="B163" s="140"/>
      <c r="C163" s="104"/>
      <c r="D163" s="205"/>
      <c r="E163" s="37"/>
      <c r="F163" s="205"/>
      <c r="G163" s="299"/>
      <c r="H163" s="232"/>
      <c r="I163" s="7"/>
      <c r="J163" s="232"/>
      <c r="K163" s="7"/>
      <c r="L163" s="232"/>
      <c r="M163" s="41">
        <f t="shared" si="25"/>
        <v>0</v>
      </c>
      <c r="N163" s="41">
        <f t="shared" si="26"/>
        <v>0</v>
      </c>
      <c r="O163" s="221">
        <f t="shared" si="27"/>
        <v>0</v>
      </c>
      <c r="P163" s="221">
        <f t="shared" si="28"/>
        <v>0</v>
      </c>
      <c r="Q163" s="221">
        <f t="shared" si="22"/>
        <v>0</v>
      </c>
      <c r="R163" s="221">
        <f t="shared" si="23"/>
        <v>0</v>
      </c>
      <c r="S163" s="186">
        <f t="shared" si="24"/>
        <v>0</v>
      </c>
      <c r="Z163" s="154"/>
      <c r="AA163" s="155"/>
    </row>
    <row r="164" spans="2:27">
      <c r="B164" s="140"/>
      <c r="C164" s="104"/>
      <c r="D164" s="205"/>
      <c r="E164" s="37"/>
      <c r="F164" s="205"/>
      <c r="G164" s="299"/>
      <c r="H164" s="232"/>
      <c r="I164" s="7"/>
      <c r="J164" s="232"/>
      <c r="K164" s="7"/>
      <c r="L164" s="232"/>
      <c r="M164" s="41">
        <f t="shared" si="25"/>
        <v>0</v>
      </c>
      <c r="N164" s="41">
        <f t="shared" si="26"/>
        <v>0</v>
      </c>
      <c r="O164" s="221">
        <f t="shared" si="27"/>
        <v>0</v>
      </c>
      <c r="P164" s="221">
        <f t="shared" si="28"/>
        <v>0</v>
      </c>
      <c r="Q164" s="221">
        <f t="shared" si="22"/>
        <v>0</v>
      </c>
      <c r="R164" s="221">
        <f t="shared" si="23"/>
        <v>0</v>
      </c>
      <c r="S164" s="186">
        <f t="shared" si="24"/>
        <v>0</v>
      </c>
      <c r="Z164" s="154"/>
      <c r="AA164" s="155"/>
    </row>
    <row r="165" spans="2:27">
      <c r="B165" s="140"/>
      <c r="C165" s="104"/>
      <c r="D165" s="205"/>
      <c r="E165" s="37"/>
      <c r="F165" s="205"/>
      <c r="G165" s="299"/>
      <c r="H165" s="232"/>
      <c r="I165" s="7"/>
      <c r="J165" s="232"/>
      <c r="K165" s="7"/>
      <c r="L165" s="232"/>
      <c r="M165" s="41">
        <f t="shared" si="25"/>
        <v>0</v>
      </c>
      <c r="N165" s="41">
        <f t="shared" si="26"/>
        <v>0</v>
      </c>
      <c r="O165" s="221">
        <f t="shared" si="27"/>
        <v>0</v>
      </c>
      <c r="P165" s="221">
        <f t="shared" si="28"/>
        <v>0</v>
      </c>
      <c r="Q165" s="221">
        <f t="shared" si="22"/>
        <v>0</v>
      </c>
      <c r="R165" s="221">
        <f t="shared" si="23"/>
        <v>0</v>
      </c>
      <c r="S165" s="186">
        <f t="shared" si="24"/>
        <v>0</v>
      </c>
      <c r="Z165" s="154"/>
      <c r="AA165" s="155"/>
    </row>
    <row r="166" spans="2:27">
      <c r="B166" s="140"/>
      <c r="C166" s="104"/>
      <c r="D166" s="205"/>
      <c r="E166" s="37"/>
      <c r="F166" s="205"/>
      <c r="G166" s="299"/>
      <c r="H166" s="232"/>
      <c r="I166" s="7"/>
      <c r="J166" s="232"/>
      <c r="K166" s="7"/>
      <c r="L166" s="232"/>
      <c r="M166" s="41">
        <f t="shared" si="25"/>
        <v>0</v>
      </c>
      <c r="N166" s="41">
        <f t="shared" si="26"/>
        <v>0</v>
      </c>
      <c r="O166" s="221">
        <f t="shared" si="27"/>
        <v>0</v>
      </c>
      <c r="P166" s="221">
        <f t="shared" si="28"/>
        <v>0</v>
      </c>
      <c r="Q166" s="221">
        <f t="shared" si="22"/>
        <v>0</v>
      </c>
      <c r="R166" s="221">
        <f t="shared" si="23"/>
        <v>0</v>
      </c>
      <c r="S166" s="186">
        <f t="shared" si="24"/>
        <v>0</v>
      </c>
      <c r="Z166" s="154"/>
      <c r="AA166" s="155"/>
    </row>
    <row r="167" spans="2:27">
      <c r="B167" s="140"/>
      <c r="C167" s="104"/>
      <c r="D167" s="205"/>
      <c r="E167" s="37"/>
      <c r="F167" s="205"/>
      <c r="G167" s="299"/>
      <c r="H167" s="232"/>
      <c r="I167" s="7"/>
      <c r="J167" s="232"/>
      <c r="K167" s="7"/>
      <c r="L167" s="232"/>
      <c r="M167" s="41">
        <f t="shared" si="25"/>
        <v>0</v>
      </c>
      <c r="N167" s="41">
        <f t="shared" si="26"/>
        <v>0</v>
      </c>
      <c r="O167" s="221">
        <f t="shared" si="27"/>
        <v>0</v>
      </c>
      <c r="P167" s="221">
        <f t="shared" si="28"/>
        <v>0</v>
      </c>
      <c r="Q167" s="221">
        <f t="shared" si="22"/>
        <v>0</v>
      </c>
      <c r="R167" s="221">
        <f t="shared" si="23"/>
        <v>0</v>
      </c>
      <c r="S167" s="186">
        <f t="shared" si="24"/>
        <v>0</v>
      </c>
      <c r="Z167" s="154"/>
      <c r="AA167" s="155"/>
    </row>
    <row r="168" spans="2:27">
      <c r="B168" s="140"/>
      <c r="C168" s="104"/>
      <c r="D168" s="205"/>
      <c r="E168" s="37"/>
      <c r="F168" s="205"/>
      <c r="G168" s="299"/>
      <c r="H168" s="232"/>
      <c r="I168" s="7"/>
      <c r="J168" s="232"/>
      <c r="K168" s="7"/>
      <c r="L168" s="232"/>
      <c r="M168" s="41">
        <f t="shared" si="25"/>
        <v>0</v>
      </c>
      <c r="N168" s="41">
        <f t="shared" si="26"/>
        <v>0</v>
      </c>
      <c r="O168" s="221">
        <f t="shared" si="27"/>
        <v>0</v>
      </c>
      <c r="P168" s="221">
        <f t="shared" si="28"/>
        <v>0</v>
      </c>
      <c r="Q168" s="221">
        <f t="shared" si="22"/>
        <v>0</v>
      </c>
      <c r="R168" s="221">
        <f t="shared" si="23"/>
        <v>0</v>
      </c>
      <c r="S168" s="186">
        <f t="shared" si="24"/>
        <v>0</v>
      </c>
      <c r="Z168" s="154"/>
      <c r="AA168" s="155"/>
    </row>
    <row r="169" spans="2:27">
      <c r="B169" s="140"/>
      <c r="C169" s="104"/>
      <c r="D169" s="205"/>
      <c r="E169" s="37"/>
      <c r="F169" s="205"/>
      <c r="G169" s="299"/>
      <c r="H169" s="232"/>
      <c r="I169" s="7"/>
      <c r="J169" s="232"/>
      <c r="K169" s="7"/>
      <c r="L169" s="232"/>
      <c r="M169" s="41">
        <f t="shared" ref="M169:M200" si="29">$F169*(IF(I169="Yes",1,0))</f>
        <v>0</v>
      </c>
      <c r="N169" s="41">
        <f t="shared" ref="N169:N200" si="30">$F169*(IF(K169="Yes",1,0))</f>
        <v>0</v>
      </c>
      <c r="O169" s="221">
        <f t="shared" ref="O169:O200" si="31">SUM(M169:N169)</f>
        <v>0</v>
      </c>
      <c r="P169" s="221">
        <f t="shared" si="28"/>
        <v>0</v>
      </c>
      <c r="Q169" s="221">
        <f t="shared" si="22"/>
        <v>0</v>
      </c>
      <c r="R169" s="221">
        <f t="shared" si="23"/>
        <v>0</v>
      </c>
      <c r="S169" s="186">
        <f t="shared" si="24"/>
        <v>0</v>
      </c>
      <c r="Z169" s="154"/>
      <c r="AA169" s="155"/>
    </row>
    <row r="170" spans="2:27">
      <c r="B170" s="140"/>
      <c r="C170" s="104"/>
      <c r="D170" s="205"/>
      <c r="E170" s="37"/>
      <c r="F170" s="205"/>
      <c r="G170" s="299"/>
      <c r="H170" s="232"/>
      <c r="I170" s="7"/>
      <c r="J170" s="232"/>
      <c r="K170" s="7"/>
      <c r="L170" s="232"/>
      <c r="M170" s="41">
        <f t="shared" si="29"/>
        <v>0</v>
      </c>
      <c r="N170" s="41">
        <f t="shared" si="30"/>
        <v>0</v>
      </c>
      <c r="O170" s="221">
        <f t="shared" si="31"/>
        <v>0</v>
      </c>
      <c r="P170" s="221">
        <f t="shared" si="28"/>
        <v>0</v>
      </c>
      <c r="Q170" s="221">
        <f t="shared" si="22"/>
        <v>0</v>
      </c>
      <c r="R170" s="221">
        <f t="shared" si="23"/>
        <v>0</v>
      </c>
      <c r="S170" s="186">
        <f t="shared" si="24"/>
        <v>0</v>
      </c>
      <c r="Z170" s="154"/>
      <c r="AA170" s="155"/>
    </row>
    <row r="171" spans="2:27">
      <c r="B171" s="140"/>
      <c r="C171" s="104"/>
      <c r="D171" s="205"/>
      <c r="E171" s="37"/>
      <c r="F171" s="205"/>
      <c r="G171" s="299"/>
      <c r="H171" s="232"/>
      <c r="I171" s="7"/>
      <c r="J171" s="232"/>
      <c r="K171" s="7"/>
      <c r="L171" s="232"/>
      <c r="M171" s="41">
        <f t="shared" si="29"/>
        <v>0</v>
      </c>
      <c r="N171" s="41">
        <f t="shared" si="30"/>
        <v>0</v>
      </c>
      <c r="O171" s="221">
        <f t="shared" si="31"/>
        <v>0</v>
      </c>
      <c r="P171" s="221">
        <f t="shared" ref="P171:P202" si="32">IF(COUNTIFS(G171:L171,"Yes")&gt;0,$AF$13+($AF$14*COUNTIFS(G171:L171,"Yes")),0)</f>
        <v>0</v>
      </c>
      <c r="Q171" s="221">
        <f t="shared" si="22"/>
        <v>0</v>
      </c>
      <c r="R171" s="221">
        <f t="shared" si="23"/>
        <v>0</v>
      </c>
      <c r="S171" s="186">
        <f t="shared" si="24"/>
        <v>0</v>
      </c>
      <c r="Z171" s="154"/>
      <c r="AA171" s="155"/>
    </row>
    <row r="172" spans="2:27">
      <c r="B172" s="140"/>
      <c r="C172" s="104"/>
      <c r="D172" s="205"/>
      <c r="E172" s="37"/>
      <c r="F172" s="205"/>
      <c r="G172" s="299"/>
      <c r="H172" s="232"/>
      <c r="I172" s="7"/>
      <c r="J172" s="232"/>
      <c r="K172" s="7"/>
      <c r="L172" s="232"/>
      <c r="M172" s="41">
        <f t="shared" si="29"/>
        <v>0</v>
      </c>
      <c r="N172" s="41">
        <f t="shared" si="30"/>
        <v>0</v>
      </c>
      <c r="O172" s="221">
        <f t="shared" si="31"/>
        <v>0</v>
      </c>
      <c r="P172" s="221">
        <f t="shared" si="32"/>
        <v>0</v>
      </c>
      <c r="Q172" s="221">
        <f t="shared" si="22"/>
        <v>0</v>
      </c>
      <c r="R172" s="221">
        <f t="shared" si="23"/>
        <v>0</v>
      </c>
      <c r="S172" s="186">
        <f t="shared" si="24"/>
        <v>0</v>
      </c>
      <c r="Z172" s="154"/>
      <c r="AA172" s="155"/>
    </row>
    <row r="173" spans="2:27">
      <c r="B173" s="140"/>
      <c r="C173" s="104"/>
      <c r="D173" s="205"/>
      <c r="E173" s="37"/>
      <c r="F173" s="205"/>
      <c r="G173" s="299"/>
      <c r="H173" s="232"/>
      <c r="I173" s="7"/>
      <c r="J173" s="232"/>
      <c r="K173" s="7"/>
      <c r="L173" s="232"/>
      <c r="M173" s="41">
        <f t="shared" si="29"/>
        <v>0</v>
      </c>
      <c r="N173" s="41">
        <f t="shared" si="30"/>
        <v>0</v>
      </c>
      <c r="O173" s="221">
        <f t="shared" si="31"/>
        <v>0</v>
      </c>
      <c r="P173" s="221">
        <f t="shared" si="32"/>
        <v>0</v>
      </c>
      <c r="Q173" s="221">
        <f t="shared" ref="Q173:Q208" si="33">O173*$AF$12</f>
        <v>0</v>
      </c>
      <c r="R173" s="221">
        <f t="shared" ref="R173:R208" si="34">SUM(O173:Q173)*0.065</f>
        <v>0</v>
      </c>
      <c r="S173" s="186">
        <f t="shared" ref="S173:S208" si="35">SUM(O173:R173)</f>
        <v>0</v>
      </c>
      <c r="Z173" s="154"/>
      <c r="AA173" s="155"/>
    </row>
    <row r="174" spans="2:27">
      <c r="B174" s="140"/>
      <c r="C174" s="104"/>
      <c r="D174" s="205"/>
      <c r="E174" s="37"/>
      <c r="F174" s="205"/>
      <c r="G174" s="299"/>
      <c r="H174" s="232"/>
      <c r="I174" s="7"/>
      <c r="J174" s="232"/>
      <c r="K174" s="7"/>
      <c r="L174" s="232"/>
      <c r="M174" s="41">
        <f t="shared" si="29"/>
        <v>0</v>
      </c>
      <c r="N174" s="41">
        <f t="shared" si="30"/>
        <v>0</v>
      </c>
      <c r="O174" s="221">
        <f t="shared" si="31"/>
        <v>0</v>
      </c>
      <c r="P174" s="221">
        <f t="shared" si="32"/>
        <v>0</v>
      </c>
      <c r="Q174" s="221">
        <f t="shared" si="33"/>
        <v>0</v>
      </c>
      <c r="R174" s="221">
        <f t="shared" si="34"/>
        <v>0</v>
      </c>
      <c r="S174" s="186">
        <f t="shared" si="35"/>
        <v>0</v>
      </c>
      <c r="Z174" s="154"/>
      <c r="AA174" s="155"/>
    </row>
    <row r="175" spans="2:27">
      <c r="B175" s="140"/>
      <c r="C175" s="104"/>
      <c r="D175" s="205"/>
      <c r="E175" s="37"/>
      <c r="F175" s="205"/>
      <c r="G175" s="299"/>
      <c r="H175" s="232"/>
      <c r="I175" s="7"/>
      <c r="J175" s="232"/>
      <c r="K175" s="7"/>
      <c r="L175" s="232"/>
      <c r="M175" s="41">
        <f t="shared" si="29"/>
        <v>0</v>
      </c>
      <c r="N175" s="41">
        <f t="shared" si="30"/>
        <v>0</v>
      </c>
      <c r="O175" s="221">
        <f t="shared" si="31"/>
        <v>0</v>
      </c>
      <c r="P175" s="221">
        <f t="shared" si="32"/>
        <v>0</v>
      </c>
      <c r="Q175" s="221">
        <f t="shared" si="33"/>
        <v>0</v>
      </c>
      <c r="R175" s="221">
        <f t="shared" si="34"/>
        <v>0</v>
      </c>
      <c r="S175" s="186">
        <f t="shared" si="35"/>
        <v>0</v>
      </c>
      <c r="Z175" s="154"/>
      <c r="AA175" s="155"/>
    </row>
    <row r="176" spans="2:27">
      <c r="B176" s="140"/>
      <c r="C176" s="104"/>
      <c r="D176" s="205"/>
      <c r="E176" s="37"/>
      <c r="F176" s="205"/>
      <c r="G176" s="299"/>
      <c r="H176" s="232"/>
      <c r="I176" s="7"/>
      <c r="J176" s="232"/>
      <c r="K176" s="7"/>
      <c r="L176" s="232"/>
      <c r="M176" s="41">
        <f t="shared" si="29"/>
        <v>0</v>
      </c>
      <c r="N176" s="41">
        <f t="shared" si="30"/>
        <v>0</v>
      </c>
      <c r="O176" s="221">
        <f t="shared" si="31"/>
        <v>0</v>
      </c>
      <c r="P176" s="221">
        <f t="shared" si="32"/>
        <v>0</v>
      </c>
      <c r="Q176" s="221">
        <f t="shared" si="33"/>
        <v>0</v>
      </c>
      <c r="R176" s="221">
        <f t="shared" si="34"/>
        <v>0</v>
      </c>
      <c r="S176" s="186">
        <f t="shared" si="35"/>
        <v>0</v>
      </c>
      <c r="Z176" s="154"/>
      <c r="AA176" s="155"/>
    </row>
    <row r="177" spans="2:27">
      <c r="B177" s="140"/>
      <c r="C177" s="104"/>
      <c r="D177" s="205"/>
      <c r="E177" s="37"/>
      <c r="F177" s="205"/>
      <c r="G177" s="299"/>
      <c r="H177" s="232"/>
      <c r="I177" s="7"/>
      <c r="J177" s="232"/>
      <c r="K177" s="7"/>
      <c r="L177" s="232"/>
      <c r="M177" s="41">
        <f t="shared" si="29"/>
        <v>0</v>
      </c>
      <c r="N177" s="41">
        <f t="shared" si="30"/>
        <v>0</v>
      </c>
      <c r="O177" s="221">
        <f t="shared" si="31"/>
        <v>0</v>
      </c>
      <c r="P177" s="221">
        <f t="shared" si="32"/>
        <v>0</v>
      </c>
      <c r="Q177" s="221">
        <f t="shared" si="33"/>
        <v>0</v>
      </c>
      <c r="R177" s="221">
        <f t="shared" si="34"/>
        <v>0</v>
      </c>
      <c r="S177" s="186">
        <f t="shared" si="35"/>
        <v>0</v>
      </c>
      <c r="Z177" s="154"/>
      <c r="AA177" s="155"/>
    </row>
    <row r="178" spans="2:27">
      <c r="B178" s="140"/>
      <c r="C178" s="104"/>
      <c r="D178" s="205"/>
      <c r="E178" s="37"/>
      <c r="F178" s="205"/>
      <c r="G178" s="299"/>
      <c r="H178" s="232"/>
      <c r="I178" s="7"/>
      <c r="J178" s="232"/>
      <c r="K178" s="7"/>
      <c r="L178" s="232"/>
      <c r="M178" s="41">
        <f t="shared" si="29"/>
        <v>0</v>
      </c>
      <c r="N178" s="41">
        <f t="shared" si="30"/>
        <v>0</v>
      </c>
      <c r="O178" s="221">
        <f t="shared" si="31"/>
        <v>0</v>
      </c>
      <c r="P178" s="221">
        <f t="shared" si="32"/>
        <v>0</v>
      </c>
      <c r="Q178" s="221">
        <f t="shared" si="33"/>
        <v>0</v>
      </c>
      <c r="R178" s="221">
        <f t="shared" si="34"/>
        <v>0</v>
      </c>
      <c r="S178" s="186">
        <f t="shared" si="35"/>
        <v>0</v>
      </c>
      <c r="Z178" s="154"/>
      <c r="AA178" s="155"/>
    </row>
    <row r="179" spans="2:27">
      <c r="B179" s="140"/>
      <c r="C179" s="104"/>
      <c r="D179" s="205"/>
      <c r="E179" s="37"/>
      <c r="F179" s="205"/>
      <c r="G179" s="299"/>
      <c r="H179" s="232"/>
      <c r="I179" s="7"/>
      <c r="J179" s="232"/>
      <c r="K179" s="7"/>
      <c r="L179" s="232"/>
      <c r="M179" s="41">
        <f t="shared" si="29"/>
        <v>0</v>
      </c>
      <c r="N179" s="41">
        <f t="shared" si="30"/>
        <v>0</v>
      </c>
      <c r="O179" s="221">
        <f t="shared" si="31"/>
        <v>0</v>
      </c>
      <c r="P179" s="221">
        <f t="shared" si="32"/>
        <v>0</v>
      </c>
      <c r="Q179" s="221">
        <f t="shared" si="33"/>
        <v>0</v>
      </c>
      <c r="R179" s="221">
        <f t="shared" si="34"/>
        <v>0</v>
      </c>
      <c r="S179" s="186">
        <f t="shared" si="35"/>
        <v>0</v>
      </c>
      <c r="Z179" s="154"/>
      <c r="AA179" s="155"/>
    </row>
    <row r="180" spans="2:27">
      <c r="B180" s="140"/>
      <c r="C180" s="104"/>
      <c r="D180" s="205"/>
      <c r="E180" s="37"/>
      <c r="F180" s="205"/>
      <c r="G180" s="299"/>
      <c r="H180" s="232"/>
      <c r="I180" s="7"/>
      <c r="J180" s="232"/>
      <c r="K180" s="7"/>
      <c r="L180" s="232"/>
      <c r="M180" s="41">
        <f t="shared" si="29"/>
        <v>0</v>
      </c>
      <c r="N180" s="41">
        <f t="shared" si="30"/>
        <v>0</v>
      </c>
      <c r="O180" s="221">
        <f t="shared" si="31"/>
        <v>0</v>
      </c>
      <c r="P180" s="221">
        <f t="shared" si="32"/>
        <v>0</v>
      </c>
      <c r="Q180" s="221">
        <f t="shared" si="33"/>
        <v>0</v>
      </c>
      <c r="R180" s="221">
        <f t="shared" si="34"/>
        <v>0</v>
      </c>
      <c r="S180" s="186">
        <f t="shared" si="35"/>
        <v>0</v>
      </c>
      <c r="Z180" s="154"/>
      <c r="AA180" s="155"/>
    </row>
    <row r="181" spans="2:27">
      <c r="B181" s="140"/>
      <c r="C181" s="104"/>
      <c r="D181" s="205"/>
      <c r="E181" s="37"/>
      <c r="F181" s="205"/>
      <c r="G181" s="299"/>
      <c r="H181" s="232"/>
      <c r="I181" s="7"/>
      <c r="J181" s="232"/>
      <c r="K181" s="7"/>
      <c r="L181" s="232"/>
      <c r="M181" s="41">
        <f t="shared" si="29"/>
        <v>0</v>
      </c>
      <c r="N181" s="41">
        <f t="shared" si="30"/>
        <v>0</v>
      </c>
      <c r="O181" s="221">
        <f t="shared" si="31"/>
        <v>0</v>
      </c>
      <c r="P181" s="221">
        <f t="shared" si="32"/>
        <v>0</v>
      </c>
      <c r="Q181" s="221">
        <f t="shared" si="33"/>
        <v>0</v>
      </c>
      <c r="R181" s="221">
        <f t="shared" si="34"/>
        <v>0</v>
      </c>
      <c r="S181" s="186">
        <f t="shared" si="35"/>
        <v>0</v>
      </c>
      <c r="Z181" s="154"/>
      <c r="AA181" s="155"/>
    </row>
    <row r="182" spans="2:27">
      <c r="B182" s="140"/>
      <c r="C182" s="104"/>
      <c r="D182" s="205"/>
      <c r="E182" s="37"/>
      <c r="F182" s="205"/>
      <c r="G182" s="299"/>
      <c r="H182" s="232"/>
      <c r="I182" s="7"/>
      <c r="J182" s="232"/>
      <c r="K182" s="7"/>
      <c r="L182" s="232"/>
      <c r="M182" s="41">
        <f t="shared" si="29"/>
        <v>0</v>
      </c>
      <c r="N182" s="41">
        <f t="shared" si="30"/>
        <v>0</v>
      </c>
      <c r="O182" s="221">
        <f t="shared" si="31"/>
        <v>0</v>
      </c>
      <c r="P182" s="221">
        <f t="shared" si="32"/>
        <v>0</v>
      </c>
      <c r="Q182" s="221">
        <f t="shared" si="33"/>
        <v>0</v>
      </c>
      <c r="R182" s="221">
        <f t="shared" si="34"/>
        <v>0</v>
      </c>
      <c r="S182" s="186">
        <f t="shared" si="35"/>
        <v>0</v>
      </c>
      <c r="Z182" s="154"/>
      <c r="AA182" s="155"/>
    </row>
    <row r="183" spans="2:27">
      <c r="B183" s="140"/>
      <c r="C183" s="104"/>
      <c r="D183" s="205"/>
      <c r="E183" s="37"/>
      <c r="F183" s="205"/>
      <c r="G183" s="299"/>
      <c r="H183" s="232"/>
      <c r="I183" s="7"/>
      <c r="J183" s="232"/>
      <c r="K183" s="7"/>
      <c r="L183" s="232"/>
      <c r="M183" s="41">
        <f t="shared" si="29"/>
        <v>0</v>
      </c>
      <c r="N183" s="41">
        <f t="shared" si="30"/>
        <v>0</v>
      </c>
      <c r="O183" s="221">
        <f t="shared" si="31"/>
        <v>0</v>
      </c>
      <c r="P183" s="221">
        <f t="shared" si="32"/>
        <v>0</v>
      </c>
      <c r="Q183" s="221">
        <f t="shared" si="33"/>
        <v>0</v>
      </c>
      <c r="R183" s="221">
        <f t="shared" si="34"/>
        <v>0</v>
      </c>
      <c r="S183" s="186">
        <f t="shared" si="35"/>
        <v>0</v>
      </c>
      <c r="Z183" s="154"/>
      <c r="AA183" s="155"/>
    </row>
    <row r="184" spans="2:27">
      <c r="B184" s="140"/>
      <c r="C184" s="104"/>
      <c r="D184" s="205"/>
      <c r="E184" s="37"/>
      <c r="F184" s="205"/>
      <c r="G184" s="299"/>
      <c r="H184" s="232"/>
      <c r="I184" s="7"/>
      <c r="J184" s="232"/>
      <c r="K184" s="7"/>
      <c r="L184" s="232"/>
      <c r="M184" s="41">
        <f t="shared" si="29"/>
        <v>0</v>
      </c>
      <c r="N184" s="41">
        <f t="shared" si="30"/>
        <v>0</v>
      </c>
      <c r="O184" s="221">
        <f t="shared" si="31"/>
        <v>0</v>
      </c>
      <c r="P184" s="221">
        <f t="shared" si="32"/>
        <v>0</v>
      </c>
      <c r="Q184" s="221">
        <f t="shared" si="33"/>
        <v>0</v>
      </c>
      <c r="R184" s="221">
        <f t="shared" si="34"/>
        <v>0</v>
      </c>
      <c r="S184" s="186">
        <f t="shared" si="35"/>
        <v>0</v>
      </c>
      <c r="Z184" s="154"/>
      <c r="AA184" s="155"/>
    </row>
    <row r="185" spans="2:27">
      <c r="B185" s="140"/>
      <c r="C185" s="104"/>
      <c r="D185" s="205"/>
      <c r="E185" s="37"/>
      <c r="F185" s="205"/>
      <c r="G185" s="299"/>
      <c r="H185" s="232"/>
      <c r="I185" s="7"/>
      <c r="J185" s="232"/>
      <c r="K185" s="7"/>
      <c r="L185" s="232"/>
      <c r="M185" s="41">
        <f t="shared" si="29"/>
        <v>0</v>
      </c>
      <c r="N185" s="41">
        <f t="shared" si="30"/>
        <v>0</v>
      </c>
      <c r="O185" s="221">
        <f t="shared" si="31"/>
        <v>0</v>
      </c>
      <c r="P185" s="221">
        <f t="shared" si="32"/>
        <v>0</v>
      </c>
      <c r="Q185" s="221">
        <f t="shared" si="33"/>
        <v>0</v>
      </c>
      <c r="R185" s="221">
        <f t="shared" si="34"/>
        <v>0</v>
      </c>
      <c r="S185" s="186">
        <f t="shared" si="35"/>
        <v>0</v>
      </c>
      <c r="Z185" s="154"/>
      <c r="AA185" s="155"/>
    </row>
    <row r="186" spans="2:27">
      <c r="B186" s="140"/>
      <c r="C186" s="104"/>
      <c r="D186" s="205"/>
      <c r="E186" s="37"/>
      <c r="F186" s="205"/>
      <c r="G186" s="299"/>
      <c r="H186" s="232"/>
      <c r="I186" s="7"/>
      <c r="J186" s="232"/>
      <c r="K186" s="7"/>
      <c r="L186" s="232"/>
      <c r="M186" s="41">
        <f t="shared" si="29"/>
        <v>0</v>
      </c>
      <c r="N186" s="41">
        <f t="shared" si="30"/>
        <v>0</v>
      </c>
      <c r="O186" s="221">
        <f t="shared" si="31"/>
        <v>0</v>
      </c>
      <c r="P186" s="221">
        <f t="shared" si="32"/>
        <v>0</v>
      </c>
      <c r="Q186" s="221">
        <f t="shared" si="33"/>
        <v>0</v>
      </c>
      <c r="R186" s="221">
        <f t="shared" si="34"/>
        <v>0</v>
      </c>
      <c r="S186" s="186">
        <f t="shared" si="35"/>
        <v>0</v>
      </c>
      <c r="Z186" s="154"/>
      <c r="AA186" s="155"/>
    </row>
    <row r="187" spans="2:27">
      <c r="B187" s="140"/>
      <c r="C187" s="104"/>
      <c r="D187" s="205"/>
      <c r="E187" s="37"/>
      <c r="F187" s="205"/>
      <c r="G187" s="299"/>
      <c r="H187" s="232"/>
      <c r="I187" s="7"/>
      <c r="J187" s="232"/>
      <c r="K187" s="7"/>
      <c r="L187" s="232"/>
      <c r="M187" s="41">
        <f t="shared" si="29"/>
        <v>0</v>
      </c>
      <c r="N187" s="41">
        <f t="shared" si="30"/>
        <v>0</v>
      </c>
      <c r="O187" s="221">
        <f t="shared" si="31"/>
        <v>0</v>
      </c>
      <c r="P187" s="221">
        <f t="shared" si="32"/>
        <v>0</v>
      </c>
      <c r="Q187" s="221">
        <f t="shared" si="33"/>
        <v>0</v>
      </c>
      <c r="R187" s="221">
        <f t="shared" si="34"/>
        <v>0</v>
      </c>
      <c r="S187" s="186">
        <f t="shared" si="35"/>
        <v>0</v>
      </c>
      <c r="Z187" s="154"/>
      <c r="AA187" s="155"/>
    </row>
    <row r="188" spans="2:27">
      <c r="B188" s="140"/>
      <c r="C188" s="104"/>
      <c r="D188" s="205"/>
      <c r="E188" s="37"/>
      <c r="F188" s="205"/>
      <c r="G188" s="299"/>
      <c r="H188" s="232"/>
      <c r="I188" s="7"/>
      <c r="J188" s="232"/>
      <c r="K188" s="7"/>
      <c r="L188" s="232"/>
      <c r="M188" s="41">
        <f t="shared" si="29"/>
        <v>0</v>
      </c>
      <c r="N188" s="41">
        <f t="shared" si="30"/>
        <v>0</v>
      </c>
      <c r="O188" s="221">
        <f t="shared" si="31"/>
        <v>0</v>
      </c>
      <c r="P188" s="221">
        <f t="shared" si="32"/>
        <v>0</v>
      </c>
      <c r="Q188" s="221">
        <f t="shared" si="33"/>
        <v>0</v>
      </c>
      <c r="R188" s="221">
        <f t="shared" si="34"/>
        <v>0</v>
      </c>
      <c r="S188" s="186">
        <f t="shared" si="35"/>
        <v>0</v>
      </c>
      <c r="Z188" s="154"/>
      <c r="AA188" s="155"/>
    </row>
    <row r="189" spans="2:27">
      <c r="B189" s="140"/>
      <c r="C189" s="104"/>
      <c r="D189" s="205"/>
      <c r="E189" s="37"/>
      <c r="F189" s="205"/>
      <c r="G189" s="299"/>
      <c r="H189" s="232"/>
      <c r="I189" s="7"/>
      <c r="J189" s="232"/>
      <c r="K189" s="7"/>
      <c r="L189" s="232"/>
      <c r="M189" s="41">
        <f t="shared" si="29"/>
        <v>0</v>
      </c>
      <c r="N189" s="41">
        <f t="shared" si="30"/>
        <v>0</v>
      </c>
      <c r="O189" s="221">
        <f t="shared" si="31"/>
        <v>0</v>
      </c>
      <c r="P189" s="221">
        <f t="shared" si="32"/>
        <v>0</v>
      </c>
      <c r="Q189" s="221">
        <f t="shared" si="33"/>
        <v>0</v>
      </c>
      <c r="R189" s="221">
        <f t="shared" si="34"/>
        <v>0</v>
      </c>
      <c r="S189" s="186">
        <f t="shared" si="35"/>
        <v>0</v>
      </c>
      <c r="Z189" s="154"/>
      <c r="AA189" s="155"/>
    </row>
    <row r="190" spans="2:27">
      <c r="B190" s="140"/>
      <c r="C190" s="104"/>
      <c r="D190" s="205"/>
      <c r="E190" s="37"/>
      <c r="F190" s="205"/>
      <c r="G190" s="299"/>
      <c r="H190" s="232"/>
      <c r="I190" s="7"/>
      <c r="J190" s="232"/>
      <c r="K190" s="7"/>
      <c r="L190" s="232"/>
      <c r="M190" s="41">
        <f t="shared" si="29"/>
        <v>0</v>
      </c>
      <c r="N190" s="41">
        <f t="shared" si="30"/>
        <v>0</v>
      </c>
      <c r="O190" s="221">
        <f t="shared" si="31"/>
        <v>0</v>
      </c>
      <c r="P190" s="221">
        <f t="shared" si="32"/>
        <v>0</v>
      </c>
      <c r="Q190" s="221">
        <f t="shared" si="33"/>
        <v>0</v>
      </c>
      <c r="R190" s="221">
        <f t="shared" si="34"/>
        <v>0</v>
      </c>
      <c r="S190" s="186">
        <f t="shared" si="35"/>
        <v>0</v>
      </c>
      <c r="Z190" s="154"/>
      <c r="AA190" s="155"/>
    </row>
    <row r="191" spans="2:27">
      <c r="B191" s="140"/>
      <c r="C191" s="104"/>
      <c r="D191" s="205"/>
      <c r="E191" s="37"/>
      <c r="F191" s="205"/>
      <c r="G191" s="299"/>
      <c r="H191" s="232"/>
      <c r="I191" s="7"/>
      <c r="J191" s="232"/>
      <c r="K191" s="7"/>
      <c r="L191" s="232"/>
      <c r="M191" s="41">
        <f t="shared" si="29"/>
        <v>0</v>
      </c>
      <c r="N191" s="41">
        <f t="shared" si="30"/>
        <v>0</v>
      </c>
      <c r="O191" s="221">
        <f t="shared" si="31"/>
        <v>0</v>
      </c>
      <c r="P191" s="221">
        <f t="shared" si="32"/>
        <v>0</v>
      </c>
      <c r="Q191" s="221">
        <f t="shared" si="33"/>
        <v>0</v>
      </c>
      <c r="R191" s="221">
        <f t="shared" si="34"/>
        <v>0</v>
      </c>
      <c r="S191" s="186">
        <f t="shared" si="35"/>
        <v>0</v>
      </c>
      <c r="Z191" s="154"/>
      <c r="AA191" s="155"/>
    </row>
    <row r="192" spans="2:27">
      <c r="B192" s="140"/>
      <c r="C192" s="104"/>
      <c r="D192" s="205"/>
      <c r="E192" s="37"/>
      <c r="F192" s="205"/>
      <c r="G192" s="299"/>
      <c r="H192" s="232"/>
      <c r="I192" s="7"/>
      <c r="J192" s="232"/>
      <c r="K192" s="7"/>
      <c r="L192" s="232"/>
      <c r="M192" s="41">
        <f t="shared" si="29"/>
        <v>0</v>
      </c>
      <c r="N192" s="41">
        <f t="shared" si="30"/>
        <v>0</v>
      </c>
      <c r="O192" s="221">
        <f t="shared" si="31"/>
        <v>0</v>
      </c>
      <c r="P192" s="221">
        <f t="shared" si="32"/>
        <v>0</v>
      </c>
      <c r="Q192" s="221">
        <f t="shared" si="33"/>
        <v>0</v>
      </c>
      <c r="R192" s="221">
        <f t="shared" si="34"/>
        <v>0</v>
      </c>
      <c r="S192" s="186">
        <f t="shared" si="35"/>
        <v>0</v>
      </c>
      <c r="Z192" s="154"/>
      <c r="AA192" s="155"/>
    </row>
    <row r="193" spans="2:27">
      <c r="B193" s="140"/>
      <c r="C193" s="104"/>
      <c r="D193" s="205"/>
      <c r="E193" s="37"/>
      <c r="F193" s="205"/>
      <c r="G193" s="299"/>
      <c r="H193" s="232"/>
      <c r="I193" s="7"/>
      <c r="J193" s="232"/>
      <c r="K193" s="7"/>
      <c r="L193" s="232"/>
      <c r="M193" s="41">
        <f t="shared" si="29"/>
        <v>0</v>
      </c>
      <c r="N193" s="41">
        <f t="shared" si="30"/>
        <v>0</v>
      </c>
      <c r="O193" s="221">
        <f t="shared" si="31"/>
        <v>0</v>
      </c>
      <c r="P193" s="221">
        <f t="shared" si="32"/>
        <v>0</v>
      </c>
      <c r="Q193" s="221">
        <f t="shared" si="33"/>
        <v>0</v>
      </c>
      <c r="R193" s="221">
        <f t="shared" si="34"/>
        <v>0</v>
      </c>
      <c r="S193" s="186">
        <f t="shared" si="35"/>
        <v>0</v>
      </c>
      <c r="Z193" s="154"/>
      <c r="AA193" s="155"/>
    </row>
    <row r="194" spans="2:27">
      <c r="B194" s="140"/>
      <c r="C194" s="104"/>
      <c r="D194" s="205"/>
      <c r="E194" s="37"/>
      <c r="F194" s="205"/>
      <c r="G194" s="299"/>
      <c r="H194" s="232"/>
      <c r="I194" s="7"/>
      <c r="J194" s="232"/>
      <c r="K194" s="7"/>
      <c r="L194" s="232"/>
      <c r="M194" s="41">
        <f t="shared" si="29"/>
        <v>0</v>
      </c>
      <c r="N194" s="41">
        <f t="shared" si="30"/>
        <v>0</v>
      </c>
      <c r="O194" s="221">
        <f t="shared" si="31"/>
        <v>0</v>
      </c>
      <c r="P194" s="221">
        <f t="shared" si="32"/>
        <v>0</v>
      </c>
      <c r="Q194" s="221">
        <f t="shared" si="33"/>
        <v>0</v>
      </c>
      <c r="R194" s="221">
        <f t="shared" si="34"/>
        <v>0</v>
      </c>
      <c r="S194" s="186">
        <f t="shared" si="35"/>
        <v>0</v>
      </c>
      <c r="Z194" s="154"/>
      <c r="AA194" s="155"/>
    </row>
    <row r="195" spans="2:27">
      <c r="B195" s="140"/>
      <c r="C195" s="104"/>
      <c r="D195" s="205"/>
      <c r="E195" s="37"/>
      <c r="F195" s="205"/>
      <c r="G195" s="299"/>
      <c r="H195" s="232"/>
      <c r="I195" s="7"/>
      <c r="J195" s="232"/>
      <c r="K195" s="7"/>
      <c r="L195" s="232"/>
      <c r="M195" s="41">
        <f t="shared" si="29"/>
        <v>0</v>
      </c>
      <c r="N195" s="41">
        <f t="shared" si="30"/>
        <v>0</v>
      </c>
      <c r="O195" s="221">
        <f t="shared" si="31"/>
        <v>0</v>
      </c>
      <c r="P195" s="221">
        <f t="shared" si="32"/>
        <v>0</v>
      </c>
      <c r="Q195" s="221">
        <f t="shared" si="33"/>
        <v>0</v>
      </c>
      <c r="R195" s="221">
        <f t="shared" si="34"/>
        <v>0</v>
      </c>
      <c r="S195" s="186">
        <f t="shared" si="35"/>
        <v>0</v>
      </c>
      <c r="Z195" s="154"/>
      <c r="AA195" s="155"/>
    </row>
    <row r="196" spans="2:27">
      <c r="B196" s="140"/>
      <c r="C196" s="104"/>
      <c r="D196" s="205"/>
      <c r="E196" s="37"/>
      <c r="F196" s="205"/>
      <c r="G196" s="299"/>
      <c r="H196" s="232"/>
      <c r="I196" s="7"/>
      <c r="J196" s="232"/>
      <c r="K196" s="7"/>
      <c r="L196" s="232"/>
      <c r="M196" s="41">
        <f t="shared" si="29"/>
        <v>0</v>
      </c>
      <c r="N196" s="41">
        <f t="shared" si="30"/>
        <v>0</v>
      </c>
      <c r="O196" s="221">
        <f t="shared" si="31"/>
        <v>0</v>
      </c>
      <c r="P196" s="221">
        <f t="shared" si="32"/>
        <v>0</v>
      </c>
      <c r="Q196" s="221">
        <f t="shared" si="33"/>
        <v>0</v>
      </c>
      <c r="R196" s="221">
        <f t="shared" si="34"/>
        <v>0</v>
      </c>
      <c r="S196" s="186">
        <f t="shared" si="35"/>
        <v>0</v>
      </c>
      <c r="Z196" s="154"/>
      <c r="AA196" s="155"/>
    </row>
    <row r="197" spans="2:27">
      <c r="B197" s="140"/>
      <c r="C197" s="104"/>
      <c r="D197" s="205"/>
      <c r="E197" s="37"/>
      <c r="F197" s="205"/>
      <c r="G197" s="299"/>
      <c r="H197" s="232"/>
      <c r="I197" s="7"/>
      <c r="J197" s="232"/>
      <c r="K197" s="7"/>
      <c r="L197" s="232"/>
      <c r="M197" s="41">
        <f t="shared" si="29"/>
        <v>0</v>
      </c>
      <c r="N197" s="41">
        <f t="shared" si="30"/>
        <v>0</v>
      </c>
      <c r="O197" s="221">
        <f t="shared" si="31"/>
        <v>0</v>
      </c>
      <c r="P197" s="221">
        <f t="shared" si="32"/>
        <v>0</v>
      </c>
      <c r="Q197" s="221">
        <f t="shared" si="33"/>
        <v>0</v>
      </c>
      <c r="R197" s="221">
        <f t="shared" si="34"/>
        <v>0</v>
      </c>
      <c r="S197" s="186">
        <f t="shared" si="35"/>
        <v>0</v>
      </c>
      <c r="Z197" s="154"/>
      <c r="AA197" s="155"/>
    </row>
    <row r="198" spans="2:27">
      <c r="B198" s="140"/>
      <c r="C198" s="104"/>
      <c r="D198" s="205"/>
      <c r="E198" s="37"/>
      <c r="F198" s="205"/>
      <c r="G198" s="299"/>
      <c r="H198" s="232"/>
      <c r="I198" s="7"/>
      <c r="J198" s="232"/>
      <c r="K198" s="7"/>
      <c r="L198" s="232"/>
      <c r="M198" s="41">
        <f t="shared" si="29"/>
        <v>0</v>
      </c>
      <c r="N198" s="41">
        <f t="shared" si="30"/>
        <v>0</v>
      </c>
      <c r="O198" s="221">
        <f t="shared" si="31"/>
        <v>0</v>
      </c>
      <c r="P198" s="221">
        <f t="shared" si="32"/>
        <v>0</v>
      </c>
      <c r="Q198" s="221">
        <f t="shared" si="33"/>
        <v>0</v>
      </c>
      <c r="R198" s="221">
        <f t="shared" si="34"/>
        <v>0</v>
      </c>
      <c r="S198" s="186">
        <f t="shared" si="35"/>
        <v>0</v>
      </c>
      <c r="Z198" s="154"/>
      <c r="AA198" s="155"/>
    </row>
    <row r="199" spans="2:27">
      <c r="B199" s="140"/>
      <c r="C199" s="104"/>
      <c r="D199" s="205"/>
      <c r="E199" s="37"/>
      <c r="F199" s="205"/>
      <c r="G199" s="299"/>
      <c r="H199" s="232"/>
      <c r="I199" s="7"/>
      <c r="J199" s="232"/>
      <c r="K199" s="7"/>
      <c r="L199" s="232"/>
      <c r="M199" s="41">
        <f t="shared" si="29"/>
        <v>0</v>
      </c>
      <c r="N199" s="41">
        <f t="shared" si="30"/>
        <v>0</v>
      </c>
      <c r="O199" s="221">
        <f t="shared" si="31"/>
        <v>0</v>
      </c>
      <c r="P199" s="221">
        <f t="shared" si="32"/>
        <v>0</v>
      </c>
      <c r="Q199" s="221">
        <f t="shared" si="33"/>
        <v>0</v>
      </c>
      <c r="R199" s="221">
        <f t="shared" si="34"/>
        <v>0</v>
      </c>
      <c r="S199" s="186">
        <f t="shared" si="35"/>
        <v>0</v>
      </c>
      <c r="Z199" s="154"/>
      <c r="AA199" s="155"/>
    </row>
    <row r="200" spans="2:27">
      <c r="B200" s="140"/>
      <c r="C200" s="104"/>
      <c r="D200" s="205"/>
      <c r="E200" s="37"/>
      <c r="F200" s="205"/>
      <c r="G200" s="299"/>
      <c r="H200" s="232"/>
      <c r="I200" s="7"/>
      <c r="J200" s="232"/>
      <c r="K200" s="7"/>
      <c r="L200" s="232"/>
      <c r="M200" s="41">
        <f t="shared" si="29"/>
        <v>0</v>
      </c>
      <c r="N200" s="41">
        <f t="shared" si="30"/>
        <v>0</v>
      </c>
      <c r="O200" s="221">
        <f t="shared" si="31"/>
        <v>0</v>
      </c>
      <c r="P200" s="221">
        <f t="shared" si="32"/>
        <v>0</v>
      </c>
      <c r="Q200" s="221">
        <f t="shared" si="33"/>
        <v>0</v>
      </c>
      <c r="R200" s="221">
        <f t="shared" si="34"/>
        <v>0</v>
      </c>
      <c r="S200" s="186">
        <f t="shared" si="35"/>
        <v>0</v>
      </c>
      <c r="Z200" s="154"/>
      <c r="AA200" s="155"/>
    </row>
    <row r="201" spans="2:27">
      <c r="B201" s="140"/>
      <c r="C201" s="104"/>
      <c r="D201" s="205"/>
      <c r="E201" s="37"/>
      <c r="F201" s="205"/>
      <c r="G201" s="299"/>
      <c r="H201" s="232"/>
      <c r="I201" s="7"/>
      <c r="J201" s="232"/>
      <c r="K201" s="7"/>
      <c r="L201" s="232"/>
      <c r="M201" s="41">
        <f t="shared" ref="M201:M208" si="36">$F201*(IF(I201="Yes",1,0))</f>
        <v>0</v>
      </c>
      <c r="N201" s="41">
        <f t="shared" ref="N201:N208" si="37">$F201*(IF(K201="Yes",1,0))</f>
        <v>0</v>
      </c>
      <c r="O201" s="221">
        <f t="shared" ref="O201:O208" si="38">SUM(M201:N201)</f>
        <v>0</v>
      </c>
      <c r="P201" s="221">
        <f t="shared" si="32"/>
        <v>0</v>
      </c>
      <c r="Q201" s="221">
        <f t="shared" si="33"/>
        <v>0</v>
      </c>
      <c r="R201" s="221">
        <f t="shared" si="34"/>
        <v>0</v>
      </c>
      <c r="S201" s="186">
        <f t="shared" si="35"/>
        <v>0</v>
      </c>
      <c r="Z201" s="154"/>
      <c r="AA201" s="155"/>
    </row>
    <row r="202" spans="2:27">
      <c r="B202" s="140"/>
      <c r="C202" s="104"/>
      <c r="D202" s="205"/>
      <c r="E202" s="37"/>
      <c r="F202" s="205"/>
      <c r="G202" s="299"/>
      <c r="H202" s="232"/>
      <c r="I202" s="7"/>
      <c r="J202" s="232"/>
      <c r="K202" s="7"/>
      <c r="L202" s="232"/>
      <c r="M202" s="41">
        <f t="shared" si="36"/>
        <v>0</v>
      </c>
      <c r="N202" s="41">
        <f t="shared" si="37"/>
        <v>0</v>
      </c>
      <c r="O202" s="221">
        <f t="shared" si="38"/>
        <v>0</v>
      </c>
      <c r="P202" s="221">
        <f t="shared" si="32"/>
        <v>0</v>
      </c>
      <c r="Q202" s="221">
        <f t="shared" si="33"/>
        <v>0</v>
      </c>
      <c r="R202" s="221">
        <f t="shared" si="34"/>
        <v>0</v>
      </c>
      <c r="S202" s="186">
        <f t="shared" si="35"/>
        <v>0</v>
      </c>
      <c r="Z202" s="154"/>
      <c r="AA202" s="155"/>
    </row>
    <row r="203" spans="2:27">
      <c r="B203" s="140"/>
      <c r="C203" s="104"/>
      <c r="D203" s="205"/>
      <c r="E203" s="37"/>
      <c r="F203" s="205"/>
      <c r="G203" s="299"/>
      <c r="H203" s="232"/>
      <c r="I203" s="7"/>
      <c r="J203" s="232"/>
      <c r="K203" s="7"/>
      <c r="L203" s="232"/>
      <c r="M203" s="41">
        <f t="shared" si="36"/>
        <v>0</v>
      </c>
      <c r="N203" s="41">
        <f t="shared" si="37"/>
        <v>0</v>
      </c>
      <c r="O203" s="221">
        <f t="shared" si="38"/>
        <v>0</v>
      </c>
      <c r="P203" s="221">
        <f t="shared" ref="P203:P208" si="39">IF(COUNTIFS(G203:L203,"Yes")&gt;0,$AF$13+($AF$14*COUNTIFS(G203:L203,"Yes")),0)</f>
        <v>0</v>
      </c>
      <c r="Q203" s="221">
        <f t="shared" si="33"/>
        <v>0</v>
      </c>
      <c r="R203" s="221">
        <f t="shared" si="34"/>
        <v>0</v>
      </c>
      <c r="S203" s="186">
        <f t="shared" si="35"/>
        <v>0</v>
      </c>
      <c r="Z203" s="154"/>
      <c r="AA203" s="155"/>
    </row>
    <row r="204" spans="2:27">
      <c r="B204" s="140"/>
      <c r="C204" s="104"/>
      <c r="D204" s="205"/>
      <c r="E204" s="37"/>
      <c r="F204" s="205"/>
      <c r="G204" s="299"/>
      <c r="H204" s="232"/>
      <c r="I204" s="7"/>
      <c r="J204" s="232"/>
      <c r="K204" s="7"/>
      <c r="L204" s="232"/>
      <c r="M204" s="41">
        <f t="shared" si="36"/>
        <v>0</v>
      </c>
      <c r="N204" s="41">
        <f t="shared" si="37"/>
        <v>0</v>
      </c>
      <c r="O204" s="221">
        <f t="shared" si="38"/>
        <v>0</v>
      </c>
      <c r="P204" s="221">
        <f t="shared" si="39"/>
        <v>0</v>
      </c>
      <c r="Q204" s="221">
        <f t="shared" si="33"/>
        <v>0</v>
      </c>
      <c r="R204" s="221">
        <f t="shared" si="34"/>
        <v>0</v>
      </c>
      <c r="S204" s="186">
        <f t="shared" si="35"/>
        <v>0</v>
      </c>
      <c r="Z204" s="154"/>
      <c r="AA204" s="155"/>
    </row>
    <row r="205" spans="2:27">
      <c r="B205" s="140"/>
      <c r="C205" s="104"/>
      <c r="D205" s="205"/>
      <c r="E205" s="37"/>
      <c r="F205" s="205"/>
      <c r="G205" s="299"/>
      <c r="H205" s="232"/>
      <c r="I205" s="7"/>
      <c r="J205" s="232"/>
      <c r="K205" s="7"/>
      <c r="L205" s="232"/>
      <c r="M205" s="41">
        <f t="shared" si="36"/>
        <v>0</v>
      </c>
      <c r="N205" s="41">
        <f t="shared" si="37"/>
        <v>0</v>
      </c>
      <c r="O205" s="221">
        <f t="shared" si="38"/>
        <v>0</v>
      </c>
      <c r="P205" s="221">
        <f t="shared" si="39"/>
        <v>0</v>
      </c>
      <c r="Q205" s="221">
        <f t="shared" si="33"/>
        <v>0</v>
      </c>
      <c r="R205" s="221">
        <f t="shared" si="34"/>
        <v>0</v>
      </c>
      <c r="S205" s="186">
        <f t="shared" si="35"/>
        <v>0</v>
      </c>
      <c r="Z205" s="154"/>
      <c r="AA205" s="155"/>
    </row>
    <row r="206" spans="2:27">
      <c r="B206" s="140"/>
      <c r="C206" s="104"/>
      <c r="D206" s="205"/>
      <c r="E206" s="37"/>
      <c r="F206" s="205"/>
      <c r="G206" s="299"/>
      <c r="H206" s="232"/>
      <c r="I206" s="7"/>
      <c r="J206" s="232"/>
      <c r="K206" s="7"/>
      <c r="L206" s="232"/>
      <c r="M206" s="41">
        <f t="shared" si="36"/>
        <v>0</v>
      </c>
      <c r="N206" s="41">
        <f t="shared" si="37"/>
        <v>0</v>
      </c>
      <c r="O206" s="221">
        <f t="shared" si="38"/>
        <v>0</v>
      </c>
      <c r="P206" s="221">
        <f t="shared" si="39"/>
        <v>0</v>
      </c>
      <c r="Q206" s="221">
        <f t="shared" si="33"/>
        <v>0</v>
      </c>
      <c r="R206" s="221">
        <f t="shared" si="34"/>
        <v>0</v>
      </c>
      <c r="S206" s="186">
        <f t="shared" si="35"/>
        <v>0</v>
      </c>
      <c r="Z206" s="154"/>
      <c r="AA206" s="155"/>
    </row>
    <row r="207" spans="2:27">
      <c r="B207" s="140"/>
      <c r="C207" s="104"/>
      <c r="D207" s="205"/>
      <c r="E207" s="37"/>
      <c r="F207" s="205"/>
      <c r="G207" s="299"/>
      <c r="H207" s="232"/>
      <c r="I207" s="7"/>
      <c r="J207" s="232"/>
      <c r="K207" s="7"/>
      <c r="L207" s="232"/>
      <c r="M207" s="41">
        <f t="shared" si="36"/>
        <v>0</v>
      </c>
      <c r="N207" s="41">
        <f t="shared" si="37"/>
        <v>0</v>
      </c>
      <c r="O207" s="221">
        <f t="shared" si="38"/>
        <v>0</v>
      </c>
      <c r="P207" s="221">
        <f t="shared" si="39"/>
        <v>0</v>
      </c>
      <c r="Q207" s="221">
        <f t="shared" si="33"/>
        <v>0</v>
      </c>
      <c r="R207" s="221">
        <f t="shared" si="34"/>
        <v>0</v>
      </c>
      <c r="S207" s="186">
        <f t="shared" si="35"/>
        <v>0</v>
      </c>
      <c r="Z207" s="154"/>
      <c r="AA207" s="155"/>
    </row>
    <row r="208" spans="2:27">
      <c r="B208" s="240"/>
      <c r="C208" s="279"/>
      <c r="D208" s="211"/>
      <c r="E208" s="38"/>
      <c r="F208" s="211"/>
      <c r="G208" s="302"/>
      <c r="H208" s="235"/>
      <c r="I208" s="212"/>
      <c r="J208" s="235"/>
      <c r="K208" s="212"/>
      <c r="L208" s="235"/>
      <c r="M208" s="42">
        <f t="shared" si="36"/>
        <v>0</v>
      </c>
      <c r="N208" s="42">
        <f t="shared" si="37"/>
        <v>0</v>
      </c>
      <c r="O208" s="222">
        <f t="shared" si="38"/>
        <v>0</v>
      </c>
      <c r="P208" s="222">
        <f t="shared" si="39"/>
        <v>0</v>
      </c>
      <c r="Q208" s="222">
        <f t="shared" si="33"/>
        <v>0</v>
      </c>
      <c r="R208" s="222">
        <f t="shared" si="34"/>
        <v>0</v>
      </c>
      <c r="S208" s="187">
        <f t="shared" si="35"/>
        <v>0</v>
      </c>
      <c r="Z208" s="154"/>
      <c r="AA208" s="155"/>
    </row>
  </sheetData>
  <sheetProtection sheet="1" objects="1" scenarios="1"/>
  <protectedRanges>
    <protectedRange sqref="G12:G208" name="Range1" securityDescriptor="O:WDG:WDD:(A;;CC;;;S-1-5-21-3991781186-3178972888-1074896750-571)"/>
  </protectedRanges>
  <dataValidations count="4">
    <dataValidation type="list" allowBlank="1" showInputMessage="1" showErrorMessage="1" sqref="K12:K208 I12:I208" xr:uid="{713D57C5-5B2A-4B4D-B7A0-3973240FE016}">
      <formula1>$AH$12:$AH$13</formula1>
    </dataValidation>
    <dataValidation type="list" allowBlank="1" showInputMessage="1" showErrorMessage="1" sqref="B12:B208" xr:uid="{CF98E7FE-0C29-409C-A582-8B6BFEC4F2E2}">
      <formula1>$AI$12:$AI$18</formula1>
    </dataValidation>
    <dataValidation type="list" allowBlank="1" showInputMessage="1" showErrorMessage="1" sqref="Z12:Z208" xr:uid="{641AB5A2-5B42-44C8-84A2-B3ACD64C0AE0}">
      <formula1>$AB$12:$AB$14</formula1>
    </dataValidation>
    <dataValidation type="list" allowBlank="1" showInputMessage="1" showErrorMessage="1" sqref="G12:G208" xr:uid="{4D32C6F7-C1A7-4D92-917B-8C1464AE9D21}">
      <formula1>"Yes, No"</formula1>
    </dataValidation>
  </dataValidations>
  <printOptions horizontalCentered="1" gridLines="1"/>
  <pageMargins left="0" right="0" top="0.15" bottom="0.15" header="0.25" footer="0.15"/>
  <pageSetup fitToHeight="0" orientation="portrait" r:id="rId1"/>
  <headerFooter alignWithMargins="0">
    <oddFooter>&amp;CPage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2A6A09E-26F0-485F-86A9-3E1EF9935D4E}">
          <x14:formula1>
            <xm:f>'Reference Table 2'!$A$2:$A$16</xm:f>
          </x14:formula1>
          <xm:sqref>D12:D208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83202-08FC-4B46-9567-BA3C11665DC5}">
  <sheetPr>
    <pageSetUpPr fitToPage="1"/>
  </sheetPr>
  <dimension ref="A1:AO211"/>
  <sheetViews>
    <sheetView zoomScale="80" zoomScaleNormal="80" workbookViewId="0">
      <pane xSplit="3" ySplit="11" topLeftCell="H12" activePane="bottomRight" state="frozen"/>
      <selection pane="topRight"/>
      <selection pane="bottomLeft"/>
      <selection pane="bottomRight" activeCell="B13" sqref="B13"/>
    </sheetView>
  </sheetViews>
  <sheetFormatPr defaultColWidth="9.140625" defaultRowHeight="12.75"/>
  <cols>
    <col min="1" max="1" width="2.7109375" style="43" customWidth="1"/>
    <col min="2" max="2" width="34.140625" style="51" bestFit="1" customWidth="1"/>
    <col min="3" max="3" width="35.5703125" style="51" customWidth="1"/>
    <col min="4" max="4" width="54.5703125" style="52" customWidth="1"/>
    <col min="5" max="5" width="35.5703125" style="51" customWidth="1"/>
    <col min="6" max="6" width="20.42578125" style="52" customWidth="1"/>
    <col min="7" max="12" width="25.5703125" style="52" customWidth="1"/>
    <col min="13" max="19" width="25.5703125" style="52" hidden="1" customWidth="1"/>
    <col min="20" max="23" width="25.5703125" style="52" customWidth="1"/>
    <col min="24" max="24" width="20" style="52" customWidth="1"/>
    <col min="25" max="25" width="2.140625" style="43" customWidth="1"/>
    <col min="26" max="26" width="35.5703125" style="43" customWidth="1"/>
    <col min="27" max="27" width="105.5703125" style="43" customWidth="1"/>
    <col min="28" max="28" width="45.5703125" style="52" hidden="1" customWidth="1"/>
    <col min="29" max="29" width="50.5703125" style="52" hidden="1" customWidth="1"/>
    <col min="30" max="30" width="0" style="43" hidden="1" customWidth="1"/>
    <col min="31" max="31" width="52.140625" style="43" hidden="1" customWidth="1"/>
    <col min="32" max="33" width="9.140625" style="43" hidden="1" customWidth="1"/>
    <col min="34" max="34" width="36.28515625" style="43" hidden="1" customWidth="1"/>
    <col min="35" max="35" width="9.85546875" style="43" hidden="1" customWidth="1"/>
    <col min="36" max="36" width="8.28515625" style="43" hidden="1" customWidth="1"/>
    <col min="37" max="37" width="13.85546875" style="43" hidden="1" customWidth="1"/>
    <col min="38" max="40" width="9.140625" style="43" hidden="1" customWidth="1"/>
    <col min="41" max="16384" width="9.140625" style="43"/>
  </cols>
  <sheetData>
    <row r="1" spans="1:40" ht="18">
      <c r="B1" s="56" t="s">
        <v>0</v>
      </c>
      <c r="C1" s="85"/>
      <c r="D1" s="57"/>
      <c r="E1" s="85"/>
      <c r="F1" s="57"/>
      <c r="G1" s="57"/>
      <c r="H1" s="57"/>
      <c r="I1" s="57"/>
      <c r="J1" s="57"/>
      <c r="K1" s="57"/>
      <c r="L1" s="57"/>
      <c r="M1" s="57"/>
      <c r="N1" s="57"/>
      <c r="O1" s="57"/>
      <c r="P1" s="57"/>
      <c r="Q1" s="57"/>
      <c r="R1" s="57"/>
      <c r="S1" s="57"/>
      <c r="T1" s="57"/>
      <c r="U1" s="57"/>
      <c r="V1" s="57"/>
      <c r="W1" s="57"/>
      <c r="X1" s="58"/>
    </row>
    <row r="2" spans="1:40">
      <c r="A2" s="44" t="s">
        <v>8</v>
      </c>
      <c r="B2" s="24" t="s">
        <v>12</v>
      </c>
      <c r="C2" s="305" t="str">
        <f>IF('Instructions and Totals'!F18="","",'Instructions and Totals'!F18)</f>
        <v xml:space="preserve"> </v>
      </c>
      <c r="D2" s="69"/>
      <c r="E2" s="110"/>
      <c r="F2" s="69"/>
      <c r="X2" s="63"/>
    </row>
    <row r="3" spans="1:40">
      <c r="A3" s="45"/>
      <c r="B3" s="25" t="s">
        <v>11</v>
      </c>
      <c r="C3" s="305" t="str">
        <f>IF('Instructions and Totals'!F19="","",'Instructions and Totals'!F19)</f>
        <v xml:space="preserve"> </v>
      </c>
      <c r="D3" s="53"/>
      <c r="E3" s="111"/>
      <c r="F3" s="53"/>
      <c r="G3" s="53"/>
      <c r="H3" s="53"/>
      <c r="I3" s="53"/>
      <c r="J3" s="53"/>
      <c r="K3" s="53"/>
      <c r="L3" s="53"/>
      <c r="M3" s="53"/>
      <c r="N3" s="53"/>
      <c r="O3" s="53"/>
      <c r="P3" s="53"/>
      <c r="Q3" s="53"/>
      <c r="R3" s="53"/>
      <c r="S3" s="53"/>
      <c r="T3" s="53"/>
      <c r="U3" s="53"/>
      <c r="V3" s="53"/>
      <c r="W3" s="53"/>
      <c r="X3" s="59"/>
      <c r="Y3" s="45"/>
    </row>
    <row r="4" spans="1:40">
      <c r="A4" s="45"/>
      <c r="B4" s="71"/>
      <c r="C4" s="68"/>
      <c r="D4" s="53"/>
      <c r="E4" s="68"/>
      <c r="F4" s="53"/>
      <c r="G4" s="53"/>
      <c r="H4" s="53"/>
      <c r="I4" s="53"/>
      <c r="J4" s="53"/>
      <c r="K4" s="53"/>
      <c r="L4" s="53"/>
      <c r="M4" s="53"/>
      <c r="N4" s="53"/>
      <c r="O4" s="53"/>
      <c r="P4" s="53"/>
      <c r="Q4" s="53"/>
      <c r="R4" s="53"/>
      <c r="S4" s="53"/>
      <c r="T4" s="53"/>
      <c r="U4" s="53"/>
      <c r="V4" s="53"/>
      <c r="W4" s="53"/>
      <c r="X4" s="59"/>
      <c r="Y4" s="45"/>
    </row>
    <row r="5" spans="1:40" ht="18">
      <c r="A5" s="44" t="s">
        <v>8</v>
      </c>
      <c r="B5" s="60" t="s">
        <v>58</v>
      </c>
      <c r="C5" s="31"/>
      <c r="D5" s="2"/>
      <c r="E5" s="31"/>
      <c r="F5" s="2"/>
      <c r="G5" s="2"/>
      <c r="H5" s="2"/>
      <c r="I5" s="2"/>
      <c r="J5" s="2"/>
      <c r="K5" s="2"/>
      <c r="L5" s="2"/>
      <c r="M5" s="2"/>
      <c r="N5" s="2"/>
      <c r="O5" s="2"/>
      <c r="P5" s="2"/>
      <c r="Q5" s="2"/>
      <c r="R5" s="2"/>
      <c r="S5" s="2"/>
      <c r="T5" s="2"/>
      <c r="U5" s="2"/>
      <c r="V5" s="2"/>
      <c r="W5" s="2"/>
      <c r="X5" s="61"/>
      <c r="Y5" s="45"/>
    </row>
    <row r="6" spans="1:40" ht="65.25" customHeight="1">
      <c r="A6" s="45"/>
      <c r="B6" s="62" t="s">
        <v>1392</v>
      </c>
      <c r="C6" s="86"/>
      <c r="D6" s="32"/>
      <c r="E6" s="86"/>
      <c r="F6" s="32"/>
      <c r="G6" s="73"/>
      <c r="H6" s="73"/>
      <c r="I6" s="73"/>
      <c r="J6" s="73"/>
      <c r="K6" s="73"/>
      <c r="L6" s="73"/>
      <c r="M6" s="73"/>
      <c r="N6" s="73"/>
      <c r="O6" s="73"/>
      <c r="P6" s="73"/>
      <c r="Q6" s="73"/>
      <c r="R6" s="73"/>
      <c r="S6" s="73"/>
      <c r="T6" s="73"/>
      <c r="U6" s="73"/>
      <c r="V6" s="73"/>
      <c r="W6" s="73"/>
      <c r="X6" s="74"/>
      <c r="Y6" s="45"/>
    </row>
    <row r="7" spans="1:40" ht="15" customHeight="1">
      <c r="B7" s="75"/>
      <c r="X7" s="63"/>
      <c r="Y7" s="45"/>
    </row>
    <row r="8" spans="1:40" ht="15" customHeight="1">
      <c r="A8" s="44" t="s">
        <v>8</v>
      </c>
      <c r="B8" s="22" t="s">
        <v>10</v>
      </c>
      <c r="C8" s="39">
        <f>SUMIFS(X:X,ZY:ZY,"&lt;&gt;Revised")</f>
        <v>0</v>
      </c>
      <c r="D8" s="54"/>
      <c r="E8" s="153"/>
      <c r="F8" s="54"/>
      <c r="G8" s="76"/>
      <c r="H8" s="76"/>
      <c r="I8" s="76"/>
      <c r="J8" s="76"/>
      <c r="K8" s="76"/>
      <c r="L8" s="76"/>
      <c r="M8" s="76"/>
      <c r="N8" s="76"/>
      <c r="O8" s="76"/>
      <c r="P8" s="76"/>
      <c r="Q8" s="76"/>
      <c r="R8" s="76"/>
      <c r="S8" s="76"/>
      <c r="T8" s="76"/>
      <c r="U8" s="76"/>
      <c r="V8" s="76"/>
      <c r="W8" s="76"/>
      <c r="X8" s="77"/>
      <c r="Y8" s="45"/>
    </row>
    <row r="9" spans="1:40" ht="15" customHeight="1">
      <c r="A9" s="44"/>
      <c r="B9" s="22" t="s">
        <v>1455</v>
      </c>
      <c r="C9" s="152">
        <f>SUMIF(Z:Z,"Eligible",X:X)</f>
        <v>0</v>
      </c>
      <c r="D9" s="54"/>
      <c r="E9" s="153"/>
      <c r="F9" s="54"/>
      <c r="G9" s="76"/>
      <c r="H9" s="76"/>
      <c r="I9" s="76"/>
      <c r="J9" s="76"/>
      <c r="K9" s="76"/>
      <c r="L9" s="76"/>
      <c r="M9" s="76"/>
      <c r="N9" s="76"/>
      <c r="O9" s="76"/>
      <c r="P9" s="76"/>
      <c r="Q9" s="76"/>
      <c r="R9" s="76"/>
      <c r="S9" s="76"/>
      <c r="T9" s="76"/>
      <c r="U9" s="76"/>
      <c r="V9" s="76"/>
      <c r="W9" s="76"/>
      <c r="X9" s="77"/>
      <c r="Y9" s="45"/>
    </row>
    <row r="10" spans="1:40" s="46" customFormat="1" ht="18">
      <c r="B10" s="78"/>
      <c r="C10" s="70"/>
      <c r="D10" s="70"/>
      <c r="E10" s="70"/>
      <c r="F10" s="84"/>
      <c r="G10" s="84"/>
      <c r="H10" s="84"/>
      <c r="I10" s="84"/>
      <c r="J10" s="84"/>
      <c r="K10" s="84"/>
      <c r="L10" s="84"/>
      <c r="M10" s="84"/>
      <c r="N10" s="84"/>
      <c r="O10" s="84"/>
      <c r="P10" s="84"/>
      <c r="Q10" s="84"/>
      <c r="R10" s="84"/>
      <c r="S10" s="84"/>
      <c r="T10" s="84"/>
      <c r="U10" s="84"/>
      <c r="V10" s="84"/>
      <c r="W10" s="84"/>
      <c r="X10" s="79"/>
      <c r="Y10" s="45"/>
      <c r="Z10" s="258" t="s">
        <v>1418</v>
      </c>
      <c r="AA10" s="259"/>
      <c r="AB10" s="271"/>
      <c r="AC10" s="271"/>
      <c r="AE10" s="50"/>
      <c r="AF10" s="50"/>
      <c r="AG10" s="50"/>
      <c r="AH10" s="65" t="s">
        <v>1435</v>
      </c>
      <c r="AI10" s="145"/>
      <c r="AJ10" s="66"/>
      <c r="AK10" s="87"/>
      <c r="AM10" s="168" t="s">
        <v>1432</v>
      </c>
    </row>
    <row r="11" spans="1:40" ht="108.6" customHeight="1">
      <c r="A11" s="44" t="s">
        <v>8</v>
      </c>
      <c r="B11" s="261" t="s">
        <v>37</v>
      </c>
      <c r="C11" s="262" t="s">
        <v>1433</v>
      </c>
      <c r="D11" s="262" t="s">
        <v>1377</v>
      </c>
      <c r="E11" s="262" t="s">
        <v>56</v>
      </c>
      <c r="F11" s="263" t="s">
        <v>43</v>
      </c>
      <c r="G11" s="263" t="s">
        <v>1388</v>
      </c>
      <c r="H11" s="263" t="s">
        <v>1389</v>
      </c>
      <c r="I11" s="263" t="s">
        <v>1390</v>
      </c>
      <c r="J11" s="263" t="s">
        <v>1391</v>
      </c>
      <c r="K11" s="263" t="s">
        <v>1468</v>
      </c>
      <c r="L11" s="263" t="s">
        <v>1469</v>
      </c>
      <c r="M11" s="263" t="s">
        <v>1387</v>
      </c>
      <c r="N11" s="263" t="s">
        <v>45</v>
      </c>
      <c r="O11" s="263" t="s">
        <v>46</v>
      </c>
      <c r="P11" s="263" t="s">
        <v>47</v>
      </c>
      <c r="Q11" s="263" t="s">
        <v>48</v>
      </c>
      <c r="R11" s="263" t="s">
        <v>49</v>
      </c>
      <c r="S11" s="263" t="s">
        <v>50</v>
      </c>
      <c r="T11" s="263" t="s">
        <v>1394</v>
      </c>
      <c r="U11" s="263" t="s">
        <v>1447</v>
      </c>
      <c r="V11" s="263" t="s">
        <v>1448</v>
      </c>
      <c r="W11" s="263" t="s">
        <v>1446</v>
      </c>
      <c r="X11" s="264" t="s">
        <v>7</v>
      </c>
      <c r="Y11" s="45"/>
      <c r="Z11" s="169" t="s">
        <v>1439</v>
      </c>
      <c r="AA11" s="173" t="s">
        <v>1457</v>
      </c>
      <c r="AB11" s="43" t="s">
        <v>1419</v>
      </c>
      <c r="AC11" s="43" t="s">
        <v>1436</v>
      </c>
      <c r="AE11" s="124" t="s">
        <v>1434</v>
      </c>
      <c r="AF11" s="125"/>
      <c r="AG11" s="142"/>
      <c r="AH11" s="47" t="s">
        <v>1413</v>
      </c>
      <c r="AI11" s="47" t="s">
        <v>1414</v>
      </c>
      <c r="AJ11" s="47" t="s">
        <v>1415</v>
      </c>
      <c r="AK11" s="47" t="s">
        <v>41</v>
      </c>
      <c r="AM11" s="43" t="s">
        <v>1419</v>
      </c>
    </row>
    <row r="12" spans="1:40">
      <c r="A12" s="45"/>
      <c r="B12" s="192"/>
      <c r="C12" s="260"/>
      <c r="D12" s="204"/>
      <c r="E12" s="260"/>
      <c r="F12" s="241">
        <f>SUMIFS($AK$12:AK$20,AH$12:AH$20,B12)</f>
        <v>0</v>
      </c>
      <c r="G12" s="13"/>
      <c r="H12" s="13"/>
      <c r="I12" s="13"/>
      <c r="J12" s="13"/>
      <c r="K12" s="13"/>
      <c r="L12" s="13"/>
      <c r="M12" s="158">
        <f>(IF(G12&gt;0,1,0)*3)+(IF(H12&gt;0,1,0)*3)+(IF(I12&gt;0,1,0)*9)+(IF(J12&gt;0,1,0)*3)+(IF(K12&gt;0,1,0)*9)+(IF(L12&gt;0,1,0)*3)</f>
        <v>0</v>
      </c>
      <c r="N12" s="41">
        <f t="shared" ref="N12:N51" si="0">$F12*G12</f>
        <v>0</v>
      </c>
      <c r="O12" s="41">
        <f t="shared" ref="O12:O51" si="1">$F12*H12</f>
        <v>0</v>
      </c>
      <c r="P12" s="41">
        <f t="shared" ref="P12:P51" si="2">$F12*I12</f>
        <v>0</v>
      </c>
      <c r="Q12" s="41">
        <f t="shared" ref="Q12:Q51" si="3">$F12*J12</f>
        <v>0</v>
      </c>
      <c r="R12" s="41">
        <f t="shared" ref="R12:R51" si="4">$F12*K12</f>
        <v>0</v>
      </c>
      <c r="S12" s="41">
        <f t="shared" ref="S12:S51" si="5">$F12*L12</f>
        <v>0</v>
      </c>
      <c r="T12" s="221">
        <f t="shared" ref="T12:T42" si="6">SUM(N12:S12)</f>
        <v>0</v>
      </c>
      <c r="U12" s="221">
        <f>IF(M12&gt;0,$AF$13+($AF$14*(M12/9)),0)</f>
        <v>0</v>
      </c>
      <c r="V12" s="221">
        <f>T12*$AF$12</f>
        <v>0</v>
      </c>
      <c r="W12" s="242">
        <f t="shared" ref="W12:W42" si="7">SUM(T12:V12)*0.065</f>
        <v>0</v>
      </c>
      <c r="X12" s="216">
        <f t="shared" ref="X12:X42" si="8">SUM(T12:W12)</f>
        <v>0</v>
      </c>
      <c r="Y12" s="45"/>
      <c r="Z12" s="154"/>
      <c r="AA12" s="155"/>
      <c r="AB12" s="43" t="s">
        <v>1420</v>
      </c>
      <c r="AC12" s="43" t="s">
        <v>1437</v>
      </c>
      <c r="AE12" s="126" t="s">
        <v>1398</v>
      </c>
      <c r="AF12" s="127">
        <v>0.108</v>
      </c>
      <c r="AG12" s="143"/>
      <c r="AH12" s="112" t="s">
        <v>1409</v>
      </c>
      <c r="AI12" s="88" t="s">
        <v>39</v>
      </c>
      <c r="AJ12" s="88" t="s">
        <v>42</v>
      </c>
      <c r="AK12" s="126">
        <v>30</v>
      </c>
      <c r="AM12" s="43" t="s">
        <v>1420</v>
      </c>
      <c r="AN12" s="48" t="s">
        <v>18</v>
      </c>
    </row>
    <row r="13" spans="1:40">
      <c r="A13" s="45"/>
      <c r="B13" s="192"/>
      <c r="C13" s="104"/>
      <c r="D13" s="203"/>
      <c r="E13" s="104"/>
      <c r="F13" s="241">
        <f>SUMIFS($AK$12:AK$20,AH$12:AH$20,B13)</f>
        <v>0</v>
      </c>
      <c r="G13" s="13"/>
      <c r="H13" s="13"/>
      <c r="I13" s="13"/>
      <c r="J13" s="13"/>
      <c r="K13" s="13"/>
      <c r="L13" s="13"/>
      <c r="M13" s="158">
        <f t="shared" ref="M13:M51" si="9">(IF(G13&gt;0,1,0)*3)+(IF(H13&gt;0,1,0)*3)+(IF(I13&gt;0,1,0)*9)+(IF(J13&gt;0,1,0)*3)+(IF(K13&gt;0,1,0)*9)+(IF(L13&gt;0,1,0)*3)</f>
        <v>0</v>
      </c>
      <c r="N13" s="41">
        <f t="shared" si="0"/>
        <v>0</v>
      </c>
      <c r="O13" s="41">
        <f t="shared" si="1"/>
        <v>0</v>
      </c>
      <c r="P13" s="41">
        <f t="shared" si="2"/>
        <v>0</v>
      </c>
      <c r="Q13" s="41">
        <f t="shared" si="3"/>
        <v>0</v>
      </c>
      <c r="R13" s="41">
        <f t="shared" si="4"/>
        <v>0</v>
      </c>
      <c r="S13" s="41">
        <f t="shared" si="5"/>
        <v>0</v>
      </c>
      <c r="T13" s="221">
        <f t="shared" si="6"/>
        <v>0</v>
      </c>
      <c r="U13" s="221">
        <f t="shared" ref="U13:U75" si="10">IF(M13&gt;0,$AF$13+($AF$14*(M13/9)),0)</f>
        <v>0</v>
      </c>
      <c r="V13" s="221">
        <f t="shared" ref="V13:V75" si="11">T13*$AF$12</f>
        <v>0</v>
      </c>
      <c r="W13" s="242">
        <f t="shared" si="7"/>
        <v>0</v>
      </c>
      <c r="X13" s="216">
        <f t="shared" si="8"/>
        <v>0</v>
      </c>
      <c r="Y13" s="45"/>
      <c r="Z13" s="154"/>
      <c r="AA13" s="155"/>
      <c r="AB13" s="43" t="s">
        <v>1421</v>
      </c>
      <c r="AC13" s="43" t="s">
        <v>1438</v>
      </c>
      <c r="AE13" s="128" t="s">
        <v>1396</v>
      </c>
      <c r="AF13" s="128">
        <f>192.5+57.75+147</f>
        <v>397.25</v>
      </c>
      <c r="AG13" s="144"/>
      <c r="AH13" s="112" t="s">
        <v>1410</v>
      </c>
      <c r="AI13" s="88" t="s">
        <v>39</v>
      </c>
      <c r="AJ13" s="88" t="s">
        <v>42</v>
      </c>
      <c r="AK13" s="126">
        <v>30</v>
      </c>
      <c r="AM13" s="43" t="s">
        <v>1421</v>
      </c>
      <c r="AN13" s="48" t="s">
        <v>19</v>
      </c>
    </row>
    <row r="14" spans="1:40">
      <c r="A14" s="45"/>
      <c r="B14" s="192"/>
      <c r="C14" s="37"/>
      <c r="D14" s="204"/>
      <c r="E14" s="37"/>
      <c r="F14" s="241">
        <f>SUMIFS($AK$12:AK$20,AH$12:AH$20,B14)</f>
        <v>0</v>
      </c>
      <c r="G14" s="13"/>
      <c r="H14" s="13"/>
      <c r="I14" s="13"/>
      <c r="J14" s="13"/>
      <c r="K14" s="13"/>
      <c r="L14" s="13"/>
      <c r="M14" s="158">
        <f t="shared" si="9"/>
        <v>0</v>
      </c>
      <c r="N14" s="41">
        <f t="shared" si="0"/>
        <v>0</v>
      </c>
      <c r="O14" s="41">
        <f t="shared" si="1"/>
        <v>0</v>
      </c>
      <c r="P14" s="41">
        <f t="shared" si="2"/>
        <v>0</v>
      </c>
      <c r="Q14" s="41">
        <f t="shared" si="3"/>
        <v>0</v>
      </c>
      <c r="R14" s="41">
        <f t="shared" si="4"/>
        <v>0</v>
      </c>
      <c r="S14" s="41">
        <f t="shared" si="5"/>
        <v>0</v>
      </c>
      <c r="T14" s="221">
        <f t="shared" si="6"/>
        <v>0</v>
      </c>
      <c r="U14" s="221">
        <f t="shared" si="10"/>
        <v>0</v>
      </c>
      <c r="V14" s="221">
        <f t="shared" si="11"/>
        <v>0</v>
      </c>
      <c r="W14" s="242">
        <f t="shared" si="7"/>
        <v>0</v>
      </c>
      <c r="X14" s="216">
        <f t="shared" si="8"/>
        <v>0</v>
      </c>
      <c r="Y14" s="45"/>
      <c r="Z14" s="154"/>
      <c r="AA14" s="155"/>
      <c r="AB14" s="43" t="s">
        <v>1422</v>
      </c>
      <c r="AC14" s="111" t="s">
        <v>1456</v>
      </c>
      <c r="AE14" s="128" t="s">
        <v>1451</v>
      </c>
      <c r="AF14" s="128">
        <f>192.5+10</f>
        <v>202.5</v>
      </c>
      <c r="AG14" s="144"/>
      <c r="AH14" s="112" t="s">
        <v>1411</v>
      </c>
      <c r="AI14" s="88" t="s">
        <v>39</v>
      </c>
      <c r="AJ14" s="88" t="s">
        <v>42</v>
      </c>
      <c r="AK14" s="126">
        <v>30</v>
      </c>
      <c r="AM14" s="43" t="s">
        <v>1422</v>
      </c>
    </row>
    <row r="15" spans="1:40">
      <c r="A15" s="45"/>
      <c r="B15" s="192"/>
      <c r="C15" s="37"/>
      <c r="D15" s="205"/>
      <c r="E15" s="37"/>
      <c r="F15" s="241">
        <f>SUMIFS($AK$12:AK$20,AH$12:AH$20,B15)</f>
        <v>0</v>
      </c>
      <c r="G15" s="13"/>
      <c r="H15" s="13"/>
      <c r="I15" s="13"/>
      <c r="J15" s="13"/>
      <c r="K15" s="13"/>
      <c r="L15" s="13"/>
      <c r="M15" s="158">
        <f t="shared" si="9"/>
        <v>0</v>
      </c>
      <c r="N15" s="41">
        <f t="shared" si="0"/>
        <v>0</v>
      </c>
      <c r="O15" s="41">
        <f t="shared" si="1"/>
        <v>0</v>
      </c>
      <c r="P15" s="41">
        <f t="shared" si="2"/>
        <v>0</v>
      </c>
      <c r="Q15" s="41">
        <f t="shared" si="3"/>
        <v>0</v>
      </c>
      <c r="R15" s="41">
        <f t="shared" si="4"/>
        <v>0</v>
      </c>
      <c r="S15" s="41">
        <f t="shared" si="5"/>
        <v>0</v>
      </c>
      <c r="T15" s="221">
        <f t="shared" si="6"/>
        <v>0</v>
      </c>
      <c r="U15" s="221">
        <f t="shared" si="10"/>
        <v>0</v>
      </c>
      <c r="V15" s="221">
        <f t="shared" si="11"/>
        <v>0</v>
      </c>
      <c r="W15" s="242">
        <f t="shared" si="7"/>
        <v>0</v>
      </c>
      <c r="X15" s="216">
        <f t="shared" si="8"/>
        <v>0</v>
      </c>
      <c r="Y15" s="45"/>
      <c r="Z15" s="154"/>
      <c r="AA15" s="155"/>
      <c r="AB15" s="170"/>
      <c r="AC15" s="111"/>
      <c r="AH15" s="112" t="s">
        <v>1412</v>
      </c>
      <c r="AI15" s="88" t="s">
        <v>39</v>
      </c>
      <c r="AJ15" s="88" t="s">
        <v>42</v>
      </c>
      <c r="AK15" s="126">
        <v>30</v>
      </c>
      <c r="AM15" s="43" t="s">
        <v>1429</v>
      </c>
    </row>
    <row r="16" spans="1:40">
      <c r="A16" s="45"/>
      <c r="B16" s="192"/>
      <c r="C16" s="37"/>
      <c r="D16" s="205"/>
      <c r="E16" s="37"/>
      <c r="F16" s="241">
        <f>SUMIFS($AK$12:AK$20,AH$12:AH$20,B16)</f>
        <v>0</v>
      </c>
      <c r="G16" s="13"/>
      <c r="H16" s="13"/>
      <c r="I16" s="13"/>
      <c r="J16" s="13"/>
      <c r="K16" s="13"/>
      <c r="L16" s="13"/>
      <c r="M16" s="158">
        <f t="shared" si="9"/>
        <v>0</v>
      </c>
      <c r="N16" s="41">
        <f t="shared" si="0"/>
        <v>0</v>
      </c>
      <c r="O16" s="41">
        <f t="shared" si="1"/>
        <v>0</v>
      </c>
      <c r="P16" s="41">
        <f t="shared" si="2"/>
        <v>0</v>
      </c>
      <c r="Q16" s="41">
        <f t="shared" si="3"/>
        <v>0</v>
      </c>
      <c r="R16" s="41">
        <f t="shared" si="4"/>
        <v>0</v>
      </c>
      <c r="S16" s="41">
        <f t="shared" si="5"/>
        <v>0</v>
      </c>
      <c r="T16" s="221">
        <f t="shared" si="6"/>
        <v>0</v>
      </c>
      <c r="U16" s="221">
        <f t="shared" si="10"/>
        <v>0</v>
      </c>
      <c r="V16" s="221">
        <f t="shared" si="11"/>
        <v>0</v>
      </c>
      <c r="W16" s="242">
        <f t="shared" si="7"/>
        <v>0</v>
      </c>
      <c r="X16" s="216">
        <f t="shared" si="8"/>
        <v>0</v>
      </c>
      <c r="Y16" s="45"/>
      <c r="Z16" s="154"/>
      <c r="AA16" s="155"/>
      <c r="AB16" s="170"/>
      <c r="AC16" s="111"/>
      <c r="AE16" s="89"/>
      <c r="AF16" s="89"/>
      <c r="AG16" s="89"/>
      <c r="AH16" s="88" t="s">
        <v>40</v>
      </c>
      <c r="AI16" s="88" t="s">
        <v>1404</v>
      </c>
      <c r="AJ16" s="88" t="s">
        <v>42</v>
      </c>
      <c r="AK16" s="126">
        <v>20</v>
      </c>
    </row>
    <row r="17" spans="1:37">
      <c r="A17" s="45"/>
      <c r="B17" s="192"/>
      <c r="C17" s="37"/>
      <c r="D17" s="205"/>
      <c r="E17" s="37"/>
      <c r="F17" s="241">
        <f>SUMIFS($AK$12:AK$20,AH$12:AH$20,B17)</f>
        <v>0</v>
      </c>
      <c r="G17" s="13"/>
      <c r="H17" s="13"/>
      <c r="I17" s="13"/>
      <c r="J17" s="13"/>
      <c r="K17" s="13"/>
      <c r="L17" s="13"/>
      <c r="M17" s="158">
        <f t="shared" si="9"/>
        <v>0</v>
      </c>
      <c r="N17" s="41">
        <f t="shared" si="0"/>
        <v>0</v>
      </c>
      <c r="O17" s="41">
        <f t="shared" si="1"/>
        <v>0</v>
      </c>
      <c r="P17" s="41">
        <f t="shared" si="2"/>
        <v>0</v>
      </c>
      <c r="Q17" s="41">
        <f t="shared" si="3"/>
        <v>0</v>
      </c>
      <c r="R17" s="41">
        <f t="shared" si="4"/>
        <v>0</v>
      </c>
      <c r="S17" s="41">
        <f t="shared" si="5"/>
        <v>0</v>
      </c>
      <c r="T17" s="221">
        <f t="shared" si="6"/>
        <v>0</v>
      </c>
      <c r="U17" s="221">
        <f t="shared" si="10"/>
        <v>0</v>
      </c>
      <c r="V17" s="221">
        <f t="shared" si="11"/>
        <v>0</v>
      </c>
      <c r="W17" s="242">
        <f t="shared" si="7"/>
        <v>0</v>
      </c>
      <c r="X17" s="216">
        <f t="shared" si="8"/>
        <v>0</v>
      </c>
      <c r="Y17" s="45"/>
      <c r="Z17" s="154"/>
      <c r="AA17" s="155"/>
      <c r="AB17" s="170"/>
      <c r="AC17" s="111"/>
      <c r="AE17" s="90"/>
      <c r="AF17" s="90"/>
      <c r="AG17" s="90"/>
      <c r="AH17" s="88" t="s">
        <v>1407</v>
      </c>
      <c r="AI17" s="88" t="s">
        <v>1404</v>
      </c>
      <c r="AJ17" s="88" t="s">
        <v>42</v>
      </c>
      <c r="AK17" s="126">
        <v>20</v>
      </c>
    </row>
    <row r="18" spans="1:37">
      <c r="A18" s="45"/>
      <c r="B18" s="237"/>
      <c r="C18" s="37"/>
      <c r="D18" s="205"/>
      <c r="E18" s="37"/>
      <c r="F18" s="241">
        <f>SUMIFS($AK$12:AK$20,AH$12:AH$20,B18)</f>
        <v>0</v>
      </c>
      <c r="G18" s="13"/>
      <c r="H18" s="13"/>
      <c r="I18" s="13"/>
      <c r="J18" s="13"/>
      <c r="K18" s="13"/>
      <c r="L18" s="13"/>
      <c r="M18" s="158">
        <f t="shared" si="9"/>
        <v>0</v>
      </c>
      <c r="N18" s="41">
        <f t="shared" si="0"/>
        <v>0</v>
      </c>
      <c r="O18" s="41">
        <f t="shared" si="1"/>
        <v>0</v>
      </c>
      <c r="P18" s="41">
        <f t="shared" si="2"/>
        <v>0</v>
      </c>
      <c r="Q18" s="41">
        <f t="shared" si="3"/>
        <v>0</v>
      </c>
      <c r="R18" s="41">
        <f t="shared" si="4"/>
        <v>0</v>
      </c>
      <c r="S18" s="41">
        <f t="shared" si="5"/>
        <v>0</v>
      </c>
      <c r="T18" s="221">
        <f t="shared" si="6"/>
        <v>0</v>
      </c>
      <c r="U18" s="221">
        <f t="shared" si="10"/>
        <v>0</v>
      </c>
      <c r="V18" s="221">
        <f t="shared" si="11"/>
        <v>0</v>
      </c>
      <c r="W18" s="242">
        <f t="shared" si="7"/>
        <v>0</v>
      </c>
      <c r="X18" s="216">
        <f t="shared" si="8"/>
        <v>0</v>
      </c>
      <c r="Y18" s="45"/>
      <c r="Z18" s="154"/>
      <c r="AA18" s="155"/>
      <c r="AB18" s="170"/>
      <c r="AC18" s="111"/>
      <c r="AH18" s="88" t="s">
        <v>1458</v>
      </c>
      <c r="AI18" s="88" t="s">
        <v>1404</v>
      </c>
      <c r="AJ18" s="88" t="s">
        <v>42</v>
      </c>
      <c r="AK18" s="126">
        <v>20</v>
      </c>
    </row>
    <row r="19" spans="1:37" ht="14.25">
      <c r="A19" s="45"/>
      <c r="B19" s="282"/>
      <c r="C19" s="37"/>
      <c r="D19" s="205"/>
      <c r="E19" s="37"/>
      <c r="F19" s="241">
        <f>SUMIFS($AK$12:AK$20,AH$12:AH$20,B19)</f>
        <v>0</v>
      </c>
      <c r="G19" s="13"/>
      <c r="H19" s="13"/>
      <c r="I19" s="13"/>
      <c r="J19" s="13"/>
      <c r="K19" s="13"/>
      <c r="L19" s="13"/>
      <c r="M19" s="158">
        <f t="shared" si="9"/>
        <v>0</v>
      </c>
      <c r="N19" s="41">
        <f t="shared" si="0"/>
        <v>0</v>
      </c>
      <c r="O19" s="41">
        <f t="shared" si="1"/>
        <v>0</v>
      </c>
      <c r="P19" s="41">
        <f t="shared" si="2"/>
        <v>0</v>
      </c>
      <c r="Q19" s="41">
        <f t="shared" si="3"/>
        <v>0</v>
      </c>
      <c r="R19" s="41">
        <f t="shared" si="4"/>
        <v>0</v>
      </c>
      <c r="S19" s="41">
        <f t="shared" si="5"/>
        <v>0</v>
      </c>
      <c r="T19" s="221">
        <f t="shared" si="6"/>
        <v>0</v>
      </c>
      <c r="U19" s="221">
        <f t="shared" si="10"/>
        <v>0</v>
      </c>
      <c r="V19" s="221">
        <f t="shared" si="11"/>
        <v>0</v>
      </c>
      <c r="W19" s="242">
        <f t="shared" si="7"/>
        <v>0</v>
      </c>
      <c r="X19" s="216">
        <f t="shared" si="8"/>
        <v>0</v>
      </c>
      <c r="Y19" s="45"/>
      <c r="Z19" s="154"/>
      <c r="AA19" s="155"/>
      <c r="AB19" s="170"/>
      <c r="AC19" s="111"/>
      <c r="AH19" s="88" t="s">
        <v>1459</v>
      </c>
      <c r="AI19" s="88" t="s">
        <v>1404</v>
      </c>
      <c r="AJ19" s="88" t="s">
        <v>42</v>
      </c>
      <c r="AK19" s="126">
        <v>17</v>
      </c>
    </row>
    <row r="20" spans="1:37">
      <c r="A20" s="45"/>
      <c r="B20" s="192"/>
      <c r="C20" s="37"/>
      <c r="D20" s="205"/>
      <c r="E20" s="37"/>
      <c r="F20" s="241">
        <f>SUMIFS($AK$12:AK$20,AH$12:AH$20,B20)</f>
        <v>0</v>
      </c>
      <c r="G20" s="13"/>
      <c r="H20" s="13"/>
      <c r="I20" s="13"/>
      <c r="J20" s="13"/>
      <c r="K20" s="13"/>
      <c r="L20" s="13"/>
      <c r="M20" s="158">
        <f t="shared" si="9"/>
        <v>0</v>
      </c>
      <c r="N20" s="41">
        <f t="shared" si="0"/>
        <v>0</v>
      </c>
      <c r="O20" s="41">
        <f t="shared" si="1"/>
        <v>0</v>
      </c>
      <c r="P20" s="41">
        <f t="shared" si="2"/>
        <v>0</v>
      </c>
      <c r="Q20" s="41">
        <f t="shared" si="3"/>
        <v>0</v>
      </c>
      <c r="R20" s="41">
        <f t="shared" si="4"/>
        <v>0</v>
      </c>
      <c r="S20" s="41">
        <f t="shared" si="5"/>
        <v>0</v>
      </c>
      <c r="T20" s="221">
        <f t="shared" si="6"/>
        <v>0</v>
      </c>
      <c r="U20" s="221">
        <f t="shared" si="10"/>
        <v>0</v>
      </c>
      <c r="V20" s="221">
        <f t="shared" si="11"/>
        <v>0</v>
      </c>
      <c r="W20" s="242">
        <f t="shared" si="7"/>
        <v>0</v>
      </c>
      <c r="X20" s="216">
        <f t="shared" si="8"/>
        <v>0</v>
      </c>
      <c r="Y20" s="45"/>
      <c r="Z20" s="154"/>
      <c r="AA20" s="155"/>
      <c r="AB20" s="170"/>
      <c r="AC20" s="111"/>
      <c r="AH20" s="88" t="s">
        <v>1460</v>
      </c>
      <c r="AI20" s="88" t="s">
        <v>1404</v>
      </c>
      <c r="AJ20" s="88" t="s">
        <v>42</v>
      </c>
      <c r="AK20" s="126">
        <v>15</v>
      </c>
    </row>
    <row r="21" spans="1:37">
      <c r="A21" s="45"/>
      <c r="B21" s="140"/>
      <c r="C21" s="37"/>
      <c r="D21" s="205"/>
      <c r="E21" s="37"/>
      <c r="F21" s="241">
        <f>SUMIFS($AK$12:AK$20,AH$12:AH$20,B21)</f>
        <v>0</v>
      </c>
      <c r="G21" s="13"/>
      <c r="H21" s="13"/>
      <c r="I21" s="13"/>
      <c r="J21" s="13"/>
      <c r="K21" s="13"/>
      <c r="L21" s="13"/>
      <c r="M21" s="158">
        <f t="shared" si="9"/>
        <v>0</v>
      </c>
      <c r="N21" s="41">
        <f t="shared" si="0"/>
        <v>0</v>
      </c>
      <c r="O21" s="41">
        <f t="shared" si="1"/>
        <v>0</v>
      </c>
      <c r="P21" s="41">
        <f t="shared" si="2"/>
        <v>0</v>
      </c>
      <c r="Q21" s="41">
        <f t="shared" si="3"/>
        <v>0</v>
      </c>
      <c r="R21" s="41">
        <f t="shared" si="4"/>
        <v>0</v>
      </c>
      <c r="S21" s="41">
        <f t="shared" si="5"/>
        <v>0</v>
      </c>
      <c r="T21" s="221">
        <f t="shared" si="6"/>
        <v>0</v>
      </c>
      <c r="U21" s="221">
        <f t="shared" si="10"/>
        <v>0</v>
      </c>
      <c r="V21" s="221">
        <f t="shared" si="11"/>
        <v>0</v>
      </c>
      <c r="W21" s="242">
        <f t="shared" si="7"/>
        <v>0</v>
      </c>
      <c r="X21" s="216">
        <f t="shared" si="8"/>
        <v>0</v>
      </c>
      <c r="Y21" s="45"/>
      <c r="Z21" s="154"/>
      <c r="AA21" s="155"/>
      <c r="AB21" s="170"/>
      <c r="AC21" s="111"/>
    </row>
    <row r="22" spans="1:37" s="46" customFormat="1" ht="15.75">
      <c r="A22" s="45"/>
      <c r="B22" s="192"/>
      <c r="C22" s="37"/>
      <c r="D22" s="205"/>
      <c r="E22" s="37"/>
      <c r="F22" s="241">
        <f>SUMIFS($AK$12:AK$20,AH$12:AH$20,B22)</f>
        <v>0</v>
      </c>
      <c r="G22" s="13"/>
      <c r="H22" s="13"/>
      <c r="I22" s="13"/>
      <c r="J22" s="13"/>
      <c r="K22" s="13"/>
      <c r="L22" s="13"/>
      <c r="M22" s="158">
        <f t="shared" si="9"/>
        <v>0</v>
      </c>
      <c r="N22" s="41">
        <f t="shared" si="0"/>
        <v>0</v>
      </c>
      <c r="O22" s="41">
        <f t="shared" si="1"/>
        <v>0</v>
      </c>
      <c r="P22" s="41">
        <f t="shared" si="2"/>
        <v>0</v>
      </c>
      <c r="Q22" s="41">
        <f t="shared" si="3"/>
        <v>0</v>
      </c>
      <c r="R22" s="41">
        <f t="shared" si="4"/>
        <v>0</v>
      </c>
      <c r="S22" s="41">
        <f t="shared" si="5"/>
        <v>0</v>
      </c>
      <c r="T22" s="221">
        <f t="shared" si="6"/>
        <v>0</v>
      </c>
      <c r="U22" s="221">
        <f t="shared" si="10"/>
        <v>0</v>
      </c>
      <c r="V22" s="221">
        <f t="shared" si="11"/>
        <v>0</v>
      </c>
      <c r="W22" s="242">
        <f t="shared" si="7"/>
        <v>0</v>
      </c>
      <c r="X22" s="216">
        <f t="shared" si="8"/>
        <v>0</v>
      </c>
      <c r="Y22" s="45"/>
      <c r="Z22" s="154"/>
      <c r="AA22" s="156"/>
      <c r="AB22" s="171"/>
      <c r="AC22" s="174"/>
    </row>
    <row r="23" spans="1:37" s="46" customFormat="1" ht="15.75">
      <c r="A23" s="45"/>
      <c r="B23" s="237"/>
      <c r="C23" s="37"/>
      <c r="D23" s="205"/>
      <c r="E23" s="37"/>
      <c r="F23" s="241">
        <f>SUMIFS($AK$12:AK$20,AH$12:AH$20,B23)</f>
        <v>0</v>
      </c>
      <c r="G23" s="13"/>
      <c r="H23" s="13"/>
      <c r="I23" s="13"/>
      <c r="J23" s="13"/>
      <c r="K23" s="13"/>
      <c r="L23" s="13"/>
      <c r="M23" s="158">
        <f t="shared" si="9"/>
        <v>0</v>
      </c>
      <c r="N23" s="41">
        <f t="shared" si="0"/>
        <v>0</v>
      </c>
      <c r="O23" s="41">
        <f t="shared" si="1"/>
        <v>0</v>
      </c>
      <c r="P23" s="41">
        <f t="shared" si="2"/>
        <v>0</v>
      </c>
      <c r="Q23" s="41">
        <f t="shared" si="3"/>
        <v>0</v>
      </c>
      <c r="R23" s="41">
        <f t="shared" si="4"/>
        <v>0</v>
      </c>
      <c r="S23" s="41">
        <f t="shared" si="5"/>
        <v>0</v>
      </c>
      <c r="T23" s="221">
        <f t="shared" si="6"/>
        <v>0</v>
      </c>
      <c r="U23" s="221">
        <f t="shared" si="10"/>
        <v>0</v>
      </c>
      <c r="V23" s="221">
        <f t="shared" si="11"/>
        <v>0</v>
      </c>
      <c r="W23" s="242">
        <f t="shared" si="7"/>
        <v>0</v>
      </c>
      <c r="X23" s="216">
        <f t="shared" si="8"/>
        <v>0</v>
      </c>
      <c r="Y23" s="45"/>
      <c r="Z23" s="154"/>
      <c r="AA23" s="156"/>
      <c r="AB23" s="171"/>
      <c r="AC23" s="174"/>
    </row>
    <row r="24" spans="1:37" ht="14.25">
      <c r="B24" s="282"/>
      <c r="C24" s="37"/>
      <c r="D24" s="205"/>
      <c r="E24" s="37"/>
      <c r="F24" s="241">
        <f>SUMIFS($AK$12:AK$20,AH$12:AH$20,B24)</f>
        <v>0</v>
      </c>
      <c r="G24" s="206"/>
      <c r="H24" s="206"/>
      <c r="I24" s="206"/>
      <c r="J24" s="206"/>
      <c r="K24" s="206"/>
      <c r="L24" s="206"/>
      <c r="M24" s="158">
        <f t="shared" si="9"/>
        <v>0</v>
      </c>
      <c r="N24" s="41">
        <f t="shared" si="0"/>
        <v>0</v>
      </c>
      <c r="O24" s="41">
        <f t="shared" si="1"/>
        <v>0</v>
      </c>
      <c r="P24" s="41">
        <f t="shared" si="2"/>
        <v>0</v>
      </c>
      <c r="Q24" s="41">
        <f t="shared" si="3"/>
        <v>0</v>
      </c>
      <c r="R24" s="41">
        <f t="shared" si="4"/>
        <v>0</v>
      </c>
      <c r="S24" s="41">
        <f t="shared" si="5"/>
        <v>0</v>
      </c>
      <c r="T24" s="221">
        <f t="shared" si="6"/>
        <v>0</v>
      </c>
      <c r="U24" s="221">
        <f t="shared" si="10"/>
        <v>0</v>
      </c>
      <c r="V24" s="221">
        <f t="shared" si="11"/>
        <v>0</v>
      </c>
      <c r="W24" s="242">
        <f t="shared" si="7"/>
        <v>0</v>
      </c>
      <c r="X24" s="216">
        <f t="shared" si="8"/>
        <v>0</v>
      </c>
      <c r="Y24" s="45"/>
      <c r="Z24" s="154"/>
      <c r="AA24" s="155"/>
      <c r="AB24" s="170"/>
      <c r="AC24" s="111"/>
    </row>
    <row r="25" spans="1:37">
      <c r="A25" s="45"/>
      <c r="B25" s="192"/>
      <c r="C25" s="37"/>
      <c r="D25" s="205"/>
      <c r="E25" s="37"/>
      <c r="F25" s="241">
        <f>SUMIFS($AK$12:AK$20,AH$12:AH$20,B25)</f>
        <v>0</v>
      </c>
      <c r="G25" s="4"/>
      <c r="H25" s="4"/>
      <c r="I25" s="4"/>
      <c r="J25" s="4"/>
      <c r="K25" s="4"/>
      <c r="L25" s="4"/>
      <c r="M25" s="158">
        <f t="shared" si="9"/>
        <v>0</v>
      </c>
      <c r="N25" s="41">
        <f t="shared" si="0"/>
        <v>0</v>
      </c>
      <c r="O25" s="41">
        <f t="shared" si="1"/>
        <v>0</v>
      </c>
      <c r="P25" s="41">
        <f t="shared" si="2"/>
        <v>0</v>
      </c>
      <c r="Q25" s="41">
        <f t="shared" si="3"/>
        <v>0</v>
      </c>
      <c r="R25" s="41">
        <f t="shared" si="4"/>
        <v>0</v>
      </c>
      <c r="S25" s="41">
        <f t="shared" si="5"/>
        <v>0</v>
      </c>
      <c r="T25" s="221">
        <f t="shared" si="6"/>
        <v>0</v>
      </c>
      <c r="U25" s="221">
        <f t="shared" si="10"/>
        <v>0</v>
      </c>
      <c r="V25" s="221">
        <f t="shared" si="11"/>
        <v>0</v>
      </c>
      <c r="W25" s="242">
        <f t="shared" si="7"/>
        <v>0</v>
      </c>
      <c r="X25" s="216">
        <f t="shared" si="8"/>
        <v>0</v>
      </c>
      <c r="Y25" s="45"/>
      <c r="Z25" s="154"/>
      <c r="AA25" s="155"/>
      <c r="AB25" s="170"/>
      <c r="AC25" s="111"/>
    </row>
    <row r="26" spans="1:37">
      <c r="A26" s="45"/>
      <c r="B26" s="140"/>
      <c r="C26" s="37"/>
      <c r="D26" s="205"/>
      <c r="E26" s="37"/>
      <c r="F26" s="241">
        <f>SUMIFS($AK$12:AK$20,AH$12:AH$20,B26)</f>
        <v>0</v>
      </c>
      <c r="G26" s="6"/>
      <c r="H26" s="6"/>
      <c r="I26" s="6"/>
      <c r="J26" s="6"/>
      <c r="K26" s="6"/>
      <c r="L26" s="6"/>
      <c r="M26" s="158">
        <f t="shared" si="9"/>
        <v>0</v>
      </c>
      <c r="N26" s="41">
        <f t="shared" si="0"/>
        <v>0</v>
      </c>
      <c r="O26" s="41">
        <f t="shared" si="1"/>
        <v>0</v>
      </c>
      <c r="P26" s="41">
        <f t="shared" si="2"/>
        <v>0</v>
      </c>
      <c r="Q26" s="41">
        <f t="shared" si="3"/>
        <v>0</v>
      </c>
      <c r="R26" s="41">
        <f t="shared" si="4"/>
        <v>0</v>
      </c>
      <c r="S26" s="41">
        <f t="shared" si="5"/>
        <v>0</v>
      </c>
      <c r="T26" s="221">
        <f t="shared" si="6"/>
        <v>0</v>
      </c>
      <c r="U26" s="221">
        <f t="shared" si="10"/>
        <v>0</v>
      </c>
      <c r="V26" s="221">
        <f t="shared" si="11"/>
        <v>0</v>
      </c>
      <c r="W26" s="242">
        <f t="shared" si="7"/>
        <v>0</v>
      </c>
      <c r="X26" s="216">
        <f t="shared" si="8"/>
        <v>0</v>
      </c>
      <c r="Y26" s="45"/>
      <c r="Z26" s="154"/>
      <c r="AA26" s="155"/>
      <c r="AB26" s="170"/>
      <c r="AC26" s="111"/>
    </row>
    <row r="27" spans="1:37">
      <c r="A27" s="44"/>
      <c r="B27" s="192"/>
      <c r="C27" s="37"/>
      <c r="D27" s="205"/>
      <c r="E27" s="37"/>
      <c r="F27" s="241">
        <f>SUMIFS($AK$12:AK$20,AH$12:AH$20,B27)</f>
        <v>0</v>
      </c>
      <c r="G27" s="207"/>
      <c r="H27" s="207"/>
      <c r="I27" s="207"/>
      <c r="J27" s="207"/>
      <c r="K27" s="207"/>
      <c r="L27" s="207"/>
      <c r="M27" s="158">
        <f t="shared" si="9"/>
        <v>0</v>
      </c>
      <c r="N27" s="41">
        <f t="shared" si="0"/>
        <v>0</v>
      </c>
      <c r="O27" s="41">
        <f t="shared" si="1"/>
        <v>0</v>
      </c>
      <c r="P27" s="41">
        <f t="shared" si="2"/>
        <v>0</v>
      </c>
      <c r="Q27" s="41">
        <f t="shared" si="3"/>
        <v>0</v>
      </c>
      <c r="R27" s="41">
        <f t="shared" si="4"/>
        <v>0</v>
      </c>
      <c r="S27" s="41">
        <f t="shared" si="5"/>
        <v>0</v>
      </c>
      <c r="T27" s="221">
        <f t="shared" si="6"/>
        <v>0</v>
      </c>
      <c r="U27" s="221">
        <f t="shared" si="10"/>
        <v>0</v>
      </c>
      <c r="V27" s="221">
        <f t="shared" si="11"/>
        <v>0</v>
      </c>
      <c r="W27" s="242">
        <f t="shared" si="7"/>
        <v>0</v>
      </c>
      <c r="X27" s="216">
        <f t="shared" si="8"/>
        <v>0</v>
      </c>
      <c r="Y27" s="45"/>
      <c r="Z27" s="154"/>
      <c r="AA27" s="155"/>
      <c r="AB27" s="170"/>
      <c r="AC27" s="111"/>
    </row>
    <row r="28" spans="1:37">
      <c r="B28" s="237"/>
      <c r="C28" s="37"/>
      <c r="D28" s="205"/>
      <c r="E28" s="37"/>
      <c r="F28" s="241">
        <f>SUMIFS($AK$12:AK$20,AH$12:AH$20,B28)</f>
        <v>0</v>
      </c>
      <c r="G28" s="208"/>
      <c r="H28" s="208"/>
      <c r="I28" s="208"/>
      <c r="J28" s="208"/>
      <c r="K28" s="208"/>
      <c r="L28" s="208"/>
      <c r="M28" s="158">
        <f t="shared" si="9"/>
        <v>0</v>
      </c>
      <c r="N28" s="41">
        <f t="shared" si="0"/>
        <v>0</v>
      </c>
      <c r="O28" s="41">
        <f t="shared" si="1"/>
        <v>0</v>
      </c>
      <c r="P28" s="41">
        <f t="shared" si="2"/>
        <v>0</v>
      </c>
      <c r="Q28" s="41">
        <f t="shared" si="3"/>
        <v>0</v>
      </c>
      <c r="R28" s="41">
        <f t="shared" si="4"/>
        <v>0</v>
      </c>
      <c r="S28" s="41">
        <f t="shared" si="5"/>
        <v>0</v>
      </c>
      <c r="T28" s="221">
        <f t="shared" si="6"/>
        <v>0</v>
      </c>
      <c r="U28" s="221">
        <f t="shared" si="10"/>
        <v>0</v>
      </c>
      <c r="V28" s="221">
        <f t="shared" si="11"/>
        <v>0</v>
      </c>
      <c r="W28" s="242">
        <f t="shared" si="7"/>
        <v>0</v>
      </c>
      <c r="X28" s="216">
        <f t="shared" si="8"/>
        <v>0</v>
      </c>
      <c r="Y28" s="45"/>
      <c r="Z28" s="154"/>
      <c r="AA28" s="155"/>
      <c r="AB28" s="170"/>
      <c r="AC28" s="111"/>
    </row>
    <row r="29" spans="1:37" ht="14.25">
      <c r="A29" s="45"/>
      <c r="B29" s="282"/>
      <c r="C29" s="37"/>
      <c r="D29" s="205"/>
      <c r="E29" s="37"/>
      <c r="F29" s="241">
        <f>SUMIFS($AK$12:AK$20,AH$12:AH$20,B29)</f>
        <v>0</v>
      </c>
      <c r="G29" s="209"/>
      <c r="H29" s="209"/>
      <c r="I29" s="209"/>
      <c r="J29" s="209"/>
      <c r="K29" s="209"/>
      <c r="L29" s="209"/>
      <c r="M29" s="158">
        <f t="shared" si="9"/>
        <v>0</v>
      </c>
      <c r="N29" s="41">
        <f t="shared" si="0"/>
        <v>0</v>
      </c>
      <c r="O29" s="41">
        <f t="shared" si="1"/>
        <v>0</v>
      </c>
      <c r="P29" s="41">
        <f t="shared" si="2"/>
        <v>0</v>
      </c>
      <c r="Q29" s="41">
        <f t="shared" si="3"/>
        <v>0</v>
      </c>
      <c r="R29" s="41">
        <f t="shared" si="4"/>
        <v>0</v>
      </c>
      <c r="S29" s="41">
        <f t="shared" si="5"/>
        <v>0</v>
      </c>
      <c r="T29" s="221">
        <f t="shared" si="6"/>
        <v>0</v>
      </c>
      <c r="U29" s="221">
        <f t="shared" si="10"/>
        <v>0</v>
      </c>
      <c r="V29" s="221">
        <f t="shared" si="11"/>
        <v>0</v>
      </c>
      <c r="W29" s="242">
        <f t="shared" si="7"/>
        <v>0</v>
      </c>
      <c r="X29" s="216">
        <f t="shared" si="8"/>
        <v>0</v>
      </c>
      <c r="Y29" s="45"/>
      <c r="Z29" s="154"/>
      <c r="AA29" s="155"/>
      <c r="AB29" s="170"/>
      <c r="AC29" s="111"/>
    </row>
    <row r="30" spans="1:37">
      <c r="A30" s="45"/>
      <c r="B30" s="140"/>
      <c r="C30" s="37"/>
      <c r="D30" s="205"/>
      <c r="E30" s="37"/>
      <c r="F30" s="241">
        <f>SUMIFS($AK$12:AK$20,AH$12:AH$20,B30)</f>
        <v>0</v>
      </c>
      <c r="G30" s="209"/>
      <c r="H30" s="209"/>
      <c r="I30" s="209"/>
      <c r="J30" s="209"/>
      <c r="K30" s="209"/>
      <c r="L30" s="209"/>
      <c r="M30" s="158">
        <f t="shared" si="9"/>
        <v>0</v>
      </c>
      <c r="N30" s="41">
        <f t="shared" si="0"/>
        <v>0</v>
      </c>
      <c r="O30" s="41">
        <f t="shared" si="1"/>
        <v>0</v>
      </c>
      <c r="P30" s="41">
        <f t="shared" si="2"/>
        <v>0</v>
      </c>
      <c r="Q30" s="41">
        <f t="shared" si="3"/>
        <v>0</v>
      </c>
      <c r="R30" s="41">
        <f t="shared" si="4"/>
        <v>0</v>
      </c>
      <c r="S30" s="41">
        <f t="shared" si="5"/>
        <v>0</v>
      </c>
      <c r="T30" s="221">
        <f t="shared" si="6"/>
        <v>0</v>
      </c>
      <c r="U30" s="221">
        <f t="shared" si="10"/>
        <v>0</v>
      </c>
      <c r="V30" s="221">
        <f t="shared" si="11"/>
        <v>0</v>
      </c>
      <c r="W30" s="242">
        <f t="shared" si="7"/>
        <v>0</v>
      </c>
      <c r="X30" s="216">
        <f t="shared" si="8"/>
        <v>0</v>
      </c>
      <c r="Y30" s="45"/>
      <c r="Z30" s="154"/>
      <c r="AA30" s="155"/>
      <c r="AB30" s="170"/>
      <c r="AC30" s="111"/>
    </row>
    <row r="31" spans="1:37">
      <c r="A31" s="45"/>
      <c r="B31" s="192"/>
      <c r="C31" s="37"/>
      <c r="D31" s="205"/>
      <c r="E31" s="37"/>
      <c r="F31" s="241">
        <f>SUMIFS($AK$12:AK$20,AH$12:AH$20,B31)</f>
        <v>0</v>
      </c>
      <c r="G31" s="209"/>
      <c r="H31" s="209"/>
      <c r="I31" s="209"/>
      <c r="J31" s="209"/>
      <c r="K31" s="209"/>
      <c r="L31" s="209"/>
      <c r="M31" s="158">
        <f t="shared" si="9"/>
        <v>0</v>
      </c>
      <c r="N31" s="41">
        <f t="shared" si="0"/>
        <v>0</v>
      </c>
      <c r="O31" s="41">
        <f t="shared" si="1"/>
        <v>0</v>
      </c>
      <c r="P31" s="41">
        <f t="shared" si="2"/>
        <v>0</v>
      </c>
      <c r="Q31" s="41">
        <f t="shared" si="3"/>
        <v>0</v>
      </c>
      <c r="R31" s="41">
        <f t="shared" si="4"/>
        <v>0</v>
      </c>
      <c r="S31" s="41">
        <f t="shared" si="5"/>
        <v>0</v>
      </c>
      <c r="T31" s="221">
        <f t="shared" si="6"/>
        <v>0</v>
      </c>
      <c r="U31" s="221">
        <f t="shared" si="10"/>
        <v>0</v>
      </c>
      <c r="V31" s="221">
        <f t="shared" si="11"/>
        <v>0</v>
      </c>
      <c r="W31" s="242">
        <f t="shared" si="7"/>
        <v>0</v>
      </c>
      <c r="X31" s="216">
        <f t="shared" si="8"/>
        <v>0</v>
      </c>
      <c r="Y31" s="45"/>
      <c r="Z31" s="154"/>
      <c r="AA31" s="155"/>
      <c r="AB31" s="170"/>
      <c r="AC31" s="111"/>
    </row>
    <row r="32" spans="1:37">
      <c r="A32" s="45"/>
      <c r="B32" s="192"/>
      <c r="C32" s="37"/>
      <c r="D32" s="205"/>
      <c r="E32" s="37"/>
      <c r="F32" s="241">
        <f>SUMIFS($AK$12:AK$20,AH$12:AH$20,B32)</f>
        <v>0</v>
      </c>
      <c r="G32" s="209"/>
      <c r="H32" s="209"/>
      <c r="I32" s="209"/>
      <c r="J32" s="209"/>
      <c r="K32" s="209"/>
      <c r="L32" s="209"/>
      <c r="M32" s="158">
        <f t="shared" si="9"/>
        <v>0</v>
      </c>
      <c r="N32" s="41">
        <f t="shared" si="0"/>
        <v>0</v>
      </c>
      <c r="O32" s="41">
        <f t="shared" si="1"/>
        <v>0</v>
      </c>
      <c r="P32" s="41">
        <f t="shared" si="2"/>
        <v>0</v>
      </c>
      <c r="Q32" s="41">
        <f t="shared" si="3"/>
        <v>0</v>
      </c>
      <c r="R32" s="41">
        <f t="shared" si="4"/>
        <v>0</v>
      </c>
      <c r="S32" s="41">
        <f t="shared" si="5"/>
        <v>0</v>
      </c>
      <c r="T32" s="221">
        <f t="shared" si="6"/>
        <v>0</v>
      </c>
      <c r="U32" s="221">
        <f t="shared" si="10"/>
        <v>0</v>
      </c>
      <c r="V32" s="221">
        <f t="shared" si="11"/>
        <v>0</v>
      </c>
      <c r="W32" s="242">
        <f t="shared" si="7"/>
        <v>0</v>
      </c>
      <c r="X32" s="216">
        <f t="shared" si="8"/>
        <v>0</v>
      </c>
      <c r="Y32" s="45"/>
      <c r="Z32" s="154"/>
      <c r="AA32" s="155"/>
      <c r="AB32" s="170"/>
      <c r="AC32" s="111"/>
    </row>
    <row r="33" spans="1:29">
      <c r="A33" s="45"/>
      <c r="B33" s="283"/>
      <c r="C33" s="37"/>
      <c r="D33" s="205"/>
      <c r="E33" s="37"/>
      <c r="F33" s="241">
        <f>SUMIFS($AK$12:AK$20,AH$12:AH$20,B33)</f>
        <v>0</v>
      </c>
      <c r="G33" s="209"/>
      <c r="H33" s="209"/>
      <c r="I33" s="209"/>
      <c r="J33" s="209"/>
      <c r="K33" s="209"/>
      <c r="L33" s="209"/>
      <c r="M33" s="158">
        <f t="shared" si="9"/>
        <v>0</v>
      </c>
      <c r="N33" s="41">
        <f t="shared" si="0"/>
        <v>0</v>
      </c>
      <c r="O33" s="41">
        <f t="shared" si="1"/>
        <v>0</v>
      </c>
      <c r="P33" s="41">
        <f t="shared" si="2"/>
        <v>0</v>
      </c>
      <c r="Q33" s="41">
        <f t="shared" si="3"/>
        <v>0</v>
      </c>
      <c r="R33" s="41">
        <f t="shared" si="4"/>
        <v>0</v>
      </c>
      <c r="S33" s="41">
        <f t="shared" si="5"/>
        <v>0</v>
      </c>
      <c r="T33" s="221">
        <f t="shared" si="6"/>
        <v>0</v>
      </c>
      <c r="U33" s="221">
        <f t="shared" si="10"/>
        <v>0</v>
      </c>
      <c r="V33" s="221">
        <f t="shared" si="11"/>
        <v>0</v>
      </c>
      <c r="W33" s="242">
        <f t="shared" si="7"/>
        <v>0</v>
      </c>
      <c r="X33" s="216">
        <f t="shared" si="8"/>
        <v>0</v>
      </c>
      <c r="Y33" s="45"/>
      <c r="Z33" s="154"/>
      <c r="AA33" s="155"/>
      <c r="AB33" s="170"/>
      <c r="AC33" s="111"/>
    </row>
    <row r="34" spans="1:29" s="49" customFormat="1" ht="15">
      <c r="A34" s="45"/>
      <c r="B34" s="141"/>
      <c r="C34" s="37"/>
      <c r="D34" s="205"/>
      <c r="E34" s="37"/>
      <c r="F34" s="241">
        <f>SUMIFS($AK$12:AK$20,AH$12:AH$20,B34)</f>
        <v>0</v>
      </c>
      <c r="G34" s="209"/>
      <c r="H34" s="209"/>
      <c r="I34" s="209"/>
      <c r="J34" s="209"/>
      <c r="K34" s="209"/>
      <c r="L34" s="209"/>
      <c r="M34" s="158">
        <f t="shared" si="9"/>
        <v>0</v>
      </c>
      <c r="N34" s="41">
        <f t="shared" si="0"/>
        <v>0</v>
      </c>
      <c r="O34" s="41">
        <f t="shared" si="1"/>
        <v>0</v>
      </c>
      <c r="P34" s="41">
        <f t="shared" si="2"/>
        <v>0</v>
      </c>
      <c r="Q34" s="41">
        <f t="shared" si="3"/>
        <v>0</v>
      </c>
      <c r="R34" s="41">
        <f t="shared" si="4"/>
        <v>0</v>
      </c>
      <c r="S34" s="41">
        <f t="shared" si="5"/>
        <v>0</v>
      </c>
      <c r="T34" s="221">
        <f t="shared" si="6"/>
        <v>0</v>
      </c>
      <c r="U34" s="221">
        <f t="shared" si="10"/>
        <v>0</v>
      </c>
      <c r="V34" s="221">
        <f t="shared" si="11"/>
        <v>0</v>
      </c>
      <c r="W34" s="242">
        <f t="shared" si="7"/>
        <v>0</v>
      </c>
      <c r="X34" s="216">
        <f t="shared" si="8"/>
        <v>0</v>
      </c>
      <c r="Y34" s="45"/>
      <c r="Z34" s="154"/>
      <c r="AA34" s="157"/>
      <c r="AB34" s="172"/>
      <c r="AC34" s="175"/>
    </row>
    <row r="35" spans="1:29">
      <c r="A35" s="45"/>
      <c r="B35" s="140"/>
      <c r="C35" s="37"/>
      <c r="D35" s="205"/>
      <c r="E35" s="37"/>
      <c r="F35" s="241">
        <f>SUMIFS($AK$12:AK$20,AH$12:AH$20,B35)</f>
        <v>0</v>
      </c>
      <c r="G35" s="209"/>
      <c r="H35" s="209"/>
      <c r="I35" s="209"/>
      <c r="J35" s="209"/>
      <c r="K35" s="209"/>
      <c r="L35" s="209"/>
      <c r="M35" s="158">
        <f t="shared" si="9"/>
        <v>0</v>
      </c>
      <c r="N35" s="41">
        <f t="shared" si="0"/>
        <v>0</v>
      </c>
      <c r="O35" s="41">
        <f t="shared" si="1"/>
        <v>0</v>
      </c>
      <c r="P35" s="41">
        <f t="shared" si="2"/>
        <v>0</v>
      </c>
      <c r="Q35" s="41">
        <f t="shared" si="3"/>
        <v>0</v>
      </c>
      <c r="R35" s="41">
        <f t="shared" si="4"/>
        <v>0</v>
      </c>
      <c r="S35" s="41">
        <f t="shared" si="5"/>
        <v>0</v>
      </c>
      <c r="T35" s="221">
        <f t="shared" si="6"/>
        <v>0</v>
      </c>
      <c r="U35" s="221">
        <f t="shared" si="10"/>
        <v>0</v>
      </c>
      <c r="V35" s="221">
        <f t="shared" si="11"/>
        <v>0</v>
      </c>
      <c r="W35" s="242">
        <f t="shared" si="7"/>
        <v>0</v>
      </c>
      <c r="X35" s="216">
        <f t="shared" si="8"/>
        <v>0</v>
      </c>
      <c r="Y35" s="45"/>
      <c r="Z35" s="154"/>
      <c r="AA35" s="155"/>
      <c r="AB35" s="170"/>
      <c r="AC35" s="111"/>
    </row>
    <row r="36" spans="1:29">
      <c r="A36" s="45"/>
      <c r="B36" s="140"/>
      <c r="C36" s="37"/>
      <c r="D36" s="205"/>
      <c r="E36" s="37"/>
      <c r="F36" s="241">
        <f>SUMIFS($AK$12:AK$20,AH$12:AH$20,B36)</f>
        <v>0</v>
      </c>
      <c r="G36" s="209"/>
      <c r="H36" s="209"/>
      <c r="I36" s="209"/>
      <c r="J36" s="209"/>
      <c r="K36" s="209"/>
      <c r="L36" s="209"/>
      <c r="M36" s="158">
        <f t="shared" si="9"/>
        <v>0</v>
      </c>
      <c r="N36" s="41">
        <f t="shared" si="0"/>
        <v>0</v>
      </c>
      <c r="O36" s="41">
        <f t="shared" si="1"/>
        <v>0</v>
      </c>
      <c r="P36" s="41">
        <f t="shared" si="2"/>
        <v>0</v>
      </c>
      <c r="Q36" s="41">
        <f t="shared" si="3"/>
        <v>0</v>
      </c>
      <c r="R36" s="41">
        <f t="shared" si="4"/>
        <v>0</v>
      </c>
      <c r="S36" s="41">
        <f t="shared" si="5"/>
        <v>0</v>
      </c>
      <c r="T36" s="221">
        <f t="shared" si="6"/>
        <v>0</v>
      </c>
      <c r="U36" s="221">
        <f t="shared" si="10"/>
        <v>0</v>
      </c>
      <c r="V36" s="221">
        <f t="shared" si="11"/>
        <v>0</v>
      </c>
      <c r="W36" s="242">
        <f t="shared" si="7"/>
        <v>0</v>
      </c>
      <c r="X36" s="216">
        <f t="shared" si="8"/>
        <v>0</v>
      </c>
      <c r="Y36" s="45"/>
      <c r="Z36" s="154"/>
      <c r="AA36" s="155"/>
      <c r="AB36" s="170"/>
      <c r="AC36" s="111"/>
    </row>
    <row r="37" spans="1:29">
      <c r="A37" s="45"/>
      <c r="B37" s="140"/>
      <c r="C37" s="37"/>
      <c r="D37" s="205"/>
      <c r="E37" s="37"/>
      <c r="F37" s="241">
        <f>SUMIFS($AK$12:AK$20,AH$12:AH$20,B37)</f>
        <v>0</v>
      </c>
      <c r="G37" s="209"/>
      <c r="H37" s="209"/>
      <c r="I37" s="209"/>
      <c r="J37" s="209"/>
      <c r="K37" s="209"/>
      <c r="L37" s="209"/>
      <c r="M37" s="158">
        <f t="shared" si="9"/>
        <v>0</v>
      </c>
      <c r="N37" s="41">
        <f t="shared" si="0"/>
        <v>0</v>
      </c>
      <c r="O37" s="41">
        <f t="shared" si="1"/>
        <v>0</v>
      </c>
      <c r="P37" s="41">
        <f t="shared" si="2"/>
        <v>0</v>
      </c>
      <c r="Q37" s="41">
        <f t="shared" si="3"/>
        <v>0</v>
      </c>
      <c r="R37" s="41">
        <f t="shared" si="4"/>
        <v>0</v>
      </c>
      <c r="S37" s="41">
        <f t="shared" si="5"/>
        <v>0</v>
      </c>
      <c r="T37" s="221">
        <f t="shared" si="6"/>
        <v>0</v>
      </c>
      <c r="U37" s="221">
        <f t="shared" si="10"/>
        <v>0</v>
      </c>
      <c r="V37" s="221">
        <f t="shared" si="11"/>
        <v>0</v>
      </c>
      <c r="W37" s="242">
        <f t="shared" si="7"/>
        <v>0</v>
      </c>
      <c r="X37" s="216">
        <f t="shared" si="8"/>
        <v>0</v>
      </c>
      <c r="Y37" s="45"/>
      <c r="Z37" s="154"/>
      <c r="AA37" s="155"/>
      <c r="AB37" s="170"/>
      <c r="AC37" s="111"/>
    </row>
    <row r="38" spans="1:29">
      <c r="A38" s="45"/>
      <c r="B38" s="192"/>
      <c r="C38" s="37"/>
      <c r="D38" s="205"/>
      <c r="E38" s="37"/>
      <c r="F38" s="241">
        <f>SUMIFS($AK$12:AK$20,AH$12:AH$20,B38)</f>
        <v>0</v>
      </c>
      <c r="G38" s="209"/>
      <c r="H38" s="209"/>
      <c r="I38" s="209"/>
      <c r="J38" s="209"/>
      <c r="K38" s="209"/>
      <c r="L38" s="209"/>
      <c r="M38" s="158">
        <f t="shared" si="9"/>
        <v>0</v>
      </c>
      <c r="N38" s="41">
        <f t="shared" si="0"/>
        <v>0</v>
      </c>
      <c r="O38" s="41">
        <f t="shared" si="1"/>
        <v>0</v>
      </c>
      <c r="P38" s="41">
        <f t="shared" si="2"/>
        <v>0</v>
      </c>
      <c r="Q38" s="41">
        <f t="shared" si="3"/>
        <v>0</v>
      </c>
      <c r="R38" s="41">
        <f t="shared" si="4"/>
        <v>0</v>
      </c>
      <c r="S38" s="41">
        <f t="shared" si="5"/>
        <v>0</v>
      </c>
      <c r="T38" s="221">
        <f t="shared" si="6"/>
        <v>0</v>
      </c>
      <c r="U38" s="221">
        <f t="shared" si="10"/>
        <v>0</v>
      </c>
      <c r="V38" s="221">
        <f t="shared" si="11"/>
        <v>0</v>
      </c>
      <c r="W38" s="242">
        <f t="shared" si="7"/>
        <v>0</v>
      </c>
      <c r="X38" s="216">
        <f t="shared" si="8"/>
        <v>0</v>
      </c>
      <c r="Y38" s="45"/>
      <c r="Z38" s="154"/>
      <c r="AA38" s="155"/>
      <c r="AB38" s="170"/>
      <c r="AC38" s="111"/>
    </row>
    <row r="39" spans="1:29">
      <c r="A39" s="45"/>
      <c r="B39" s="192"/>
      <c r="C39" s="37"/>
      <c r="D39" s="205"/>
      <c r="E39" s="37"/>
      <c r="F39" s="241">
        <f>SUMIFS($AK$12:AK$20,AH$12:AH$20,B39)</f>
        <v>0</v>
      </c>
      <c r="G39" s="209"/>
      <c r="H39" s="209"/>
      <c r="I39" s="209"/>
      <c r="J39" s="209"/>
      <c r="K39" s="209"/>
      <c r="L39" s="209"/>
      <c r="M39" s="158">
        <f t="shared" si="9"/>
        <v>0</v>
      </c>
      <c r="N39" s="41">
        <f t="shared" si="0"/>
        <v>0</v>
      </c>
      <c r="O39" s="41">
        <f t="shared" si="1"/>
        <v>0</v>
      </c>
      <c r="P39" s="41">
        <f t="shared" si="2"/>
        <v>0</v>
      </c>
      <c r="Q39" s="41">
        <f t="shared" si="3"/>
        <v>0</v>
      </c>
      <c r="R39" s="41">
        <f t="shared" si="4"/>
        <v>0</v>
      </c>
      <c r="S39" s="41">
        <f t="shared" si="5"/>
        <v>0</v>
      </c>
      <c r="T39" s="221">
        <f t="shared" si="6"/>
        <v>0</v>
      </c>
      <c r="U39" s="221">
        <f t="shared" si="10"/>
        <v>0</v>
      </c>
      <c r="V39" s="221">
        <f t="shared" si="11"/>
        <v>0</v>
      </c>
      <c r="W39" s="242">
        <f t="shared" si="7"/>
        <v>0</v>
      </c>
      <c r="X39" s="216">
        <f t="shared" si="8"/>
        <v>0</v>
      </c>
      <c r="Y39" s="45"/>
      <c r="Z39" s="154"/>
      <c r="AA39" s="155"/>
      <c r="AB39" s="170"/>
      <c r="AC39" s="111"/>
    </row>
    <row r="40" spans="1:29">
      <c r="A40" s="45"/>
      <c r="B40" s="284"/>
      <c r="C40" s="37"/>
      <c r="D40" s="205"/>
      <c r="E40" s="37"/>
      <c r="F40" s="241">
        <f>SUMIFS($AK$12:AK$20,AH$12:AH$20,B40)</f>
        <v>0</v>
      </c>
      <c r="G40" s="209"/>
      <c r="H40" s="209"/>
      <c r="I40" s="209"/>
      <c r="J40" s="209"/>
      <c r="K40" s="209"/>
      <c r="L40" s="209"/>
      <c r="M40" s="158">
        <f t="shared" si="9"/>
        <v>0</v>
      </c>
      <c r="N40" s="41">
        <f t="shared" si="0"/>
        <v>0</v>
      </c>
      <c r="O40" s="41">
        <f t="shared" si="1"/>
        <v>0</v>
      </c>
      <c r="P40" s="41">
        <f t="shared" si="2"/>
        <v>0</v>
      </c>
      <c r="Q40" s="41">
        <f t="shared" si="3"/>
        <v>0</v>
      </c>
      <c r="R40" s="41">
        <f t="shared" si="4"/>
        <v>0</v>
      </c>
      <c r="S40" s="41">
        <f t="shared" si="5"/>
        <v>0</v>
      </c>
      <c r="T40" s="221">
        <f t="shared" si="6"/>
        <v>0</v>
      </c>
      <c r="U40" s="221">
        <f t="shared" si="10"/>
        <v>0</v>
      </c>
      <c r="V40" s="221">
        <f t="shared" si="11"/>
        <v>0</v>
      </c>
      <c r="W40" s="242">
        <f t="shared" si="7"/>
        <v>0</v>
      </c>
      <c r="X40" s="216">
        <f t="shared" si="8"/>
        <v>0</v>
      </c>
      <c r="Y40" s="45"/>
      <c r="Z40" s="154"/>
      <c r="AA40" s="155"/>
      <c r="AB40" s="170"/>
      <c r="AC40" s="111"/>
    </row>
    <row r="41" spans="1:29">
      <c r="A41" s="44"/>
      <c r="B41" s="238"/>
      <c r="C41" s="37"/>
      <c r="D41" s="205"/>
      <c r="E41" s="37"/>
      <c r="F41" s="241">
        <f>SUMIFS($AK$12:AK$20,AH$12:AH$20,B41)</f>
        <v>0</v>
      </c>
      <c r="G41" s="210"/>
      <c r="H41" s="210"/>
      <c r="I41" s="210"/>
      <c r="J41" s="210"/>
      <c r="K41" s="210"/>
      <c r="L41" s="210"/>
      <c r="M41" s="158">
        <f t="shared" si="9"/>
        <v>0</v>
      </c>
      <c r="N41" s="41">
        <f t="shared" si="0"/>
        <v>0</v>
      </c>
      <c r="O41" s="41">
        <f t="shared" si="1"/>
        <v>0</v>
      </c>
      <c r="P41" s="41">
        <f t="shared" si="2"/>
        <v>0</v>
      </c>
      <c r="Q41" s="41">
        <f t="shared" si="3"/>
        <v>0</v>
      </c>
      <c r="R41" s="41">
        <f t="shared" si="4"/>
        <v>0</v>
      </c>
      <c r="S41" s="41">
        <f t="shared" si="5"/>
        <v>0</v>
      </c>
      <c r="T41" s="221">
        <f t="shared" si="6"/>
        <v>0</v>
      </c>
      <c r="U41" s="221">
        <f t="shared" si="10"/>
        <v>0</v>
      </c>
      <c r="V41" s="221">
        <f t="shared" si="11"/>
        <v>0</v>
      </c>
      <c r="W41" s="242">
        <f t="shared" si="7"/>
        <v>0</v>
      </c>
      <c r="X41" s="216">
        <f t="shared" si="8"/>
        <v>0</v>
      </c>
      <c r="Y41" s="45"/>
      <c r="Z41" s="154"/>
      <c r="AA41" s="155"/>
      <c r="AB41" s="170"/>
      <c r="AC41" s="111"/>
    </row>
    <row r="42" spans="1:29">
      <c r="A42" s="45"/>
      <c r="B42" s="239"/>
      <c r="C42" s="37"/>
      <c r="D42" s="205"/>
      <c r="E42" s="37"/>
      <c r="F42" s="241">
        <f>SUMIFS($AK$12:AK$20,AH$12:AH$20,B42)</f>
        <v>0</v>
      </c>
      <c r="G42" s="7"/>
      <c r="H42" s="7"/>
      <c r="I42" s="7"/>
      <c r="J42" s="7"/>
      <c r="K42" s="7"/>
      <c r="L42" s="7"/>
      <c r="M42" s="158">
        <f t="shared" si="9"/>
        <v>0</v>
      </c>
      <c r="N42" s="41">
        <f t="shared" si="0"/>
        <v>0</v>
      </c>
      <c r="O42" s="41">
        <f t="shared" si="1"/>
        <v>0</v>
      </c>
      <c r="P42" s="41">
        <f t="shared" si="2"/>
        <v>0</v>
      </c>
      <c r="Q42" s="41">
        <f t="shared" si="3"/>
        <v>0</v>
      </c>
      <c r="R42" s="41">
        <f t="shared" si="4"/>
        <v>0</v>
      </c>
      <c r="S42" s="41">
        <f t="shared" si="5"/>
        <v>0</v>
      </c>
      <c r="T42" s="221">
        <f t="shared" si="6"/>
        <v>0</v>
      </c>
      <c r="U42" s="221">
        <f t="shared" si="10"/>
        <v>0</v>
      </c>
      <c r="V42" s="221">
        <f t="shared" si="11"/>
        <v>0</v>
      </c>
      <c r="W42" s="242">
        <f t="shared" si="7"/>
        <v>0</v>
      </c>
      <c r="X42" s="216">
        <f t="shared" si="8"/>
        <v>0</v>
      </c>
      <c r="Y42" s="45"/>
      <c r="Z42" s="154"/>
      <c r="AA42" s="155"/>
      <c r="AB42" s="170"/>
      <c r="AC42" s="111"/>
    </row>
    <row r="43" spans="1:29">
      <c r="A43" s="45"/>
      <c r="B43" s="239"/>
      <c r="C43" s="37"/>
      <c r="D43" s="205"/>
      <c r="E43" s="37"/>
      <c r="F43" s="241">
        <f>SUMIFS($AK$12:AK$20,AH$12:AH$20,B43)</f>
        <v>0</v>
      </c>
      <c r="G43" s="7"/>
      <c r="H43" s="7"/>
      <c r="I43" s="7"/>
      <c r="J43" s="7"/>
      <c r="K43" s="7"/>
      <c r="L43" s="7"/>
      <c r="M43" s="158">
        <f t="shared" si="9"/>
        <v>0</v>
      </c>
      <c r="N43" s="41">
        <f t="shared" si="0"/>
        <v>0</v>
      </c>
      <c r="O43" s="41">
        <f t="shared" si="1"/>
        <v>0</v>
      </c>
      <c r="P43" s="41">
        <f t="shared" si="2"/>
        <v>0</v>
      </c>
      <c r="Q43" s="41">
        <f t="shared" si="3"/>
        <v>0</v>
      </c>
      <c r="R43" s="41">
        <f t="shared" si="4"/>
        <v>0</v>
      </c>
      <c r="S43" s="41">
        <f t="shared" si="5"/>
        <v>0</v>
      </c>
      <c r="T43" s="221">
        <f t="shared" ref="T43:T74" si="12">SUM(N43:S43)</f>
        <v>0</v>
      </c>
      <c r="U43" s="221">
        <f t="shared" si="10"/>
        <v>0</v>
      </c>
      <c r="V43" s="221">
        <f t="shared" si="11"/>
        <v>0</v>
      </c>
      <c r="W43" s="242">
        <f t="shared" ref="W43:W74" si="13">SUM(T43:V43)*0.065</f>
        <v>0</v>
      </c>
      <c r="X43" s="216">
        <f t="shared" ref="X43:X74" si="14">SUM(T43:W43)</f>
        <v>0</v>
      </c>
      <c r="Y43" s="45"/>
      <c r="Z43" s="154"/>
      <c r="AA43" s="155"/>
      <c r="AB43" s="170"/>
      <c r="AC43" s="111"/>
    </row>
    <row r="44" spans="1:29">
      <c r="A44" s="45"/>
      <c r="B44" s="239"/>
      <c r="C44" s="37"/>
      <c r="D44" s="205"/>
      <c r="E44" s="37"/>
      <c r="F44" s="241">
        <f>SUMIFS($AK$12:AK$20,AH$12:AH$20,B44)</f>
        <v>0</v>
      </c>
      <c r="G44" s="7"/>
      <c r="H44" s="7"/>
      <c r="I44" s="7"/>
      <c r="J44" s="7"/>
      <c r="K44" s="7"/>
      <c r="L44" s="7"/>
      <c r="M44" s="158">
        <f t="shared" si="9"/>
        <v>0</v>
      </c>
      <c r="N44" s="41">
        <f t="shared" si="0"/>
        <v>0</v>
      </c>
      <c r="O44" s="41">
        <f t="shared" si="1"/>
        <v>0</v>
      </c>
      <c r="P44" s="41">
        <f t="shared" si="2"/>
        <v>0</v>
      </c>
      <c r="Q44" s="41">
        <f t="shared" si="3"/>
        <v>0</v>
      </c>
      <c r="R44" s="41">
        <f t="shared" si="4"/>
        <v>0</v>
      </c>
      <c r="S44" s="41">
        <f t="shared" si="5"/>
        <v>0</v>
      </c>
      <c r="T44" s="221">
        <f t="shared" si="12"/>
        <v>0</v>
      </c>
      <c r="U44" s="221">
        <f t="shared" si="10"/>
        <v>0</v>
      </c>
      <c r="V44" s="221">
        <f t="shared" si="11"/>
        <v>0</v>
      </c>
      <c r="W44" s="242">
        <f t="shared" si="13"/>
        <v>0</v>
      </c>
      <c r="X44" s="216">
        <f t="shared" si="14"/>
        <v>0</v>
      </c>
      <c r="Y44" s="45"/>
      <c r="Z44" s="154"/>
      <c r="AA44" s="155"/>
      <c r="AB44" s="170"/>
      <c r="AC44" s="111"/>
    </row>
    <row r="45" spans="1:29">
      <c r="A45" s="45"/>
      <c r="B45" s="239"/>
      <c r="C45" s="37"/>
      <c r="D45" s="205"/>
      <c r="E45" s="37"/>
      <c r="F45" s="241">
        <f>SUMIFS($AK$12:AK$20,AH$12:AH$20,B45)</f>
        <v>0</v>
      </c>
      <c r="G45" s="7"/>
      <c r="H45" s="7"/>
      <c r="I45" s="7"/>
      <c r="J45" s="7"/>
      <c r="K45" s="7"/>
      <c r="L45" s="7"/>
      <c r="M45" s="158">
        <f t="shared" si="9"/>
        <v>0</v>
      </c>
      <c r="N45" s="41">
        <f t="shared" si="0"/>
        <v>0</v>
      </c>
      <c r="O45" s="41">
        <f t="shared" si="1"/>
        <v>0</v>
      </c>
      <c r="P45" s="41">
        <f t="shared" si="2"/>
        <v>0</v>
      </c>
      <c r="Q45" s="41">
        <f t="shared" si="3"/>
        <v>0</v>
      </c>
      <c r="R45" s="41">
        <f t="shared" si="4"/>
        <v>0</v>
      </c>
      <c r="S45" s="41">
        <f t="shared" si="5"/>
        <v>0</v>
      </c>
      <c r="T45" s="221">
        <f t="shared" si="12"/>
        <v>0</v>
      </c>
      <c r="U45" s="221">
        <f t="shared" si="10"/>
        <v>0</v>
      </c>
      <c r="V45" s="221">
        <f t="shared" si="11"/>
        <v>0</v>
      </c>
      <c r="W45" s="242">
        <f t="shared" si="13"/>
        <v>0</v>
      </c>
      <c r="X45" s="216">
        <f t="shared" si="14"/>
        <v>0</v>
      </c>
      <c r="Y45" s="45"/>
      <c r="Z45" s="154"/>
      <c r="AA45" s="155"/>
      <c r="AB45" s="170"/>
      <c r="AC45" s="111"/>
    </row>
    <row r="46" spans="1:29">
      <c r="A46" s="45"/>
      <c r="B46" s="285"/>
      <c r="C46" s="37"/>
      <c r="D46" s="205"/>
      <c r="E46" s="37"/>
      <c r="F46" s="241">
        <f>SUMIFS($AK$12:AK$20,AH$12:AH$20,B46)</f>
        <v>0</v>
      </c>
      <c r="G46" s="5"/>
      <c r="H46" s="5"/>
      <c r="I46" s="5"/>
      <c r="J46" s="5"/>
      <c r="K46" s="5"/>
      <c r="L46" s="5"/>
      <c r="M46" s="158">
        <f t="shared" si="9"/>
        <v>0</v>
      </c>
      <c r="N46" s="41">
        <f t="shared" si="0"/>
        <v>0</v>
      </c>
      <c r="O46" s="41">
        <f t="shared" si="1"/>
        <v>0</v>
      </c>
      <c r="P46" s="41">
        <f t="shared" si="2"/>
        <v>0</v>
      </c>
      <c r="Q46" s="41">
        <f t="shared" si="3"/>
        <v>0</v>
      </c>
      <c r="R46" s="41">
        <f t="shared" si="4"/>
        <v>0</v>
      </c>
      <c r="S46" s="41">
        <f t="shared" si="5"/>
        <v>0</v>
      </c>
      <c r="T46" s="221">
        <f t="shared" si="12"/>
        <v>0</v>
      </c>
      <c r="U46" s="221">
        <f t="shared" si="10"/>
        <v>0</v>
      </c>
      <c r="V46" s="221">
        <f t="shared" si="11"/>
        <v>0</v>
      </c>
      <c r="W46" s="242">
        <f t="shared" si="13"/>
        <v>0</v>
      </c>
      <c r="X46" s="216">
        <f t="shared" si="14"/>
        <v>0</v>
      </c>
      <c r="Y46" s="45"/>
      <c r="Z46" s="154"/>
      <c r="AA46" s="155"/>
      <c r="AB46" s="170"/>
      <c r="AC46" s="111"/>
    </row>
    <row r="47" spans="1:29">
      <c r="A47" s="45"/>
      <c r="B47" s="192"/>
      <c r="C47" s="37"/>
      <c r="D47" s="205"/>
      <c r="E47" s="37"/>
      <c r="F47" s="241">
        <f>SUMIFS($AK$12:AK$20,AH$12:AH$20,B47)</f>
        <v>0</v>
      </c>
      <c r="G47" s="183"/>
      <c r="H47" s="183"/>
      <c r="I47" s="183"/>
      <c r="J47" s="183"/>
      <c r="K47" s="183"/>
      <c r="L47" s="183"/>
      <c r="M47" s="158">
        <f t="shared" si="9"/>
        <v>0</v>
      </c>
      <c r="N47" s="41">
        <f t="shared" si="0"/>
        <v>0</v>
      </c>
      <c r="O47" s="41">
        <f t="shared" si="1"/>
        <v>0</v>
      </c>
      <c r="P47" s="41">
        <f t="shared" si="2"/>
        <v>0</v>
      </c>
      <c r="Q47" s="41">
        <f t="shared" si="3"/>
        <v>0</v>
      </c>
      <c r="R47" s="41">
        <f t="shared" si="4"/>
        <v>0</v>
      </c>
      <c r="S47" s="41">
        <f t="shared" si="5"/>
        <v>0</v>
      </c>
      <c r="T47" s="221">
        <f t="shared" si="12"/>
        <v>0</v>
      </c>
      <c r="U47" s="221">
        <f t="shared" si="10"/>
        <v>0</v>
      </c>
      <c r="V47" s="221">
        <f t="shared" si="11"/>
        <v>0</v>
      </c>
      <c r="W47" s="242">
        <f t="shared" si="13"/>
        <v>0</v>
      </c>
      <c r="X47" s="216">
        <f t="shared" si="14"/>
        <v>0</v>
      </c>
      <c r="Y47" s="45"/>
      <c r="Z47" s="154"/>
      <c r="AA47" s="155"/>
      <c r="AB47" s="170"/>
      <c r="AC47" s="111"/>
    </row>
    <row r="48" spans="1:29" ht="15">
      <c r="A48" s="45"/>
      <c r="B48" s="286"/>
      <c r="C48" s="37"/>
      <c r="D48" s="205"/>
      <c r="E48" s="37"/>
      <c r="F48" s="241">
        <f>SUMIFS($AK$12:AK$20,AH$12:AH$20,B48)</f>
        <v>0</v>
      </c>
      <c r="G48" s="6"/>
      <c r="H48" s="6"/>
      <c r="I48" s="6"/>
      <c r="J48" s="6"/>
      <c r="K48" s="6"/>
      <c r="L48" s="6"/>
      <c r="M48" s="158">
        <f t="shared" si="9"/>
        <v>0</v>
      </c>
      <c r="N48" s="41">
        <f t="shared" si="0"/>
        <v>0</v>
      </c>
      <c r="O48" s="41">
        <f t="shared" si="1"/>
        <v>0</v>
      </c>
      <c r="P48" s="41">
        <f t="shared" si="2"/>
        <v>0</v>
      </c>
      <c r="Q48" s="41">
        <f t="shared" si="3"/>
        <v>0</v>
      </c>
      <c r="R48" s="41">
        <f t="shared" si="4"/>
        <v>0</v>
      </c>
      <c r="S48" s="41">
        <f t="shared" si="5"/>
        <v>0</v>
      </c>
      <c r="T48" s="221">
        <f t="shared" si="12"/>
        <v>0</v>
      </c>
      <c r="U48" s="221">
        <f t="shared" si="10"/>
        <v>0</v>
      </c>
      <c r="V48" s="221">
        <f t="shared" si="11"/>
        <v>0</v>
      </c>
      <c r="W48" s="242">
        <f t="shared" si="13"/>
        <v>0</v>
      </c>
      <c r="X48" s="216">
        <f t="shared" si="14"/>
        <v>0</v>
      </c>
      <c r="Y48" s="45"/>
      <c r="Z48" s="154"/>
      <c r="AA48" s="155"/>
      <c r="AB48" s="170"/>
      <c r="AC48" s="111"/>
    </row>
    <row r="49" spans="1:29">
      <c r="A49" s="45"/>
      <c r="B49" s="200"/>
      <c r="C49" s="37"/>
      <c r="D49" s="205"/>
      <c r="E49" s="37"/>
      <c r="F49" s="241">
        <f>SUMIFS($AK$12:AK$20,AH$12:AH$20,B49)</f>
        <v>0</v>
      </c>
      <c r="G49" s="6"/>
      <c r="H49" s="6"/>
      <c r="I49" s="6"/>
      <c r="J49" s="6"/>
      <c r="K49" s="6"/>
      <c r="L49" s="6"/>
      <c r="M49" s="158">
        <f t="shared" si="9"/>
        <v>0</v>
      </c>
      <c r="N49" s="41">
        <f t="shared" si="0"/>
        <v>0</v>
      </c>
      <c r="O49" s="41">
        <f t="shared" si="1"/>
        <v>0</v>
      </c>
      <c r="P49" s="41">
        <f t="shared" si="2"/>
        <v>0</v>
      </c>
      <c r="Q49" s="41">
        <f t="shared" si="3"/>
        <v>0</v>
      </c>
      <c r="R49" s="41">
        <f t="shared" si="4"/>
        <v>0</v>
      </c>
      <c r="S49" s="41">
        <f t="shared" si="5"/>
        <v>0</v>
      </c>
      <c r="T49" s="221">
        <f t="shared" si="12"/>
        <v>0</v>
      </c>
      <c r="U49" s="221">
        <f t="shared" si="10"/>
        <v>0</v>
      </c>
      <c r="V49" s="221">
        <f t="shared" si="11"/>
        <v>0</v>
      </c>
      <c r="W49" s="242">
        <f t="shared" si="13"/>
        <v>0</v>
      </c>
      <c r="X49" s="216">
        <f t="shared" si="14"/>
        <v>0</v>
      </c>
      <c r="Y49" s="45"/>
      <c r="Z49" s="154"/>
      <c r="AA49" s="155"/>
      <c r="AB49" s="170"/>
      <c r="AC49" s="111"/>
    </row>
    <row r="50" spans="1:29">
      <c r="A50" s="45"/>
      <c r="B50" s="239"/>
      <c r="C50" s="37"/>
      <c r="D50" s="205"/>
      <c r="E50" s="37"/>
      <c r="F50" s="241">
        <f>SUMIFS($AK$12:AK$20,AH$12:AH$20,B50)</f>
        <v>0</v>
      </c>
      <c r="G50" s="7"/>
      <c r="H50" s="7"/>
      <c r="I50" s="7"/>
      <c r="J50" s="7"/>
      <c r="K50" s="7"/>
      <c r="L50" s="7"/>
      <c r="M50" s="158">
        <f t="shared" si="9"/>
        <v>0</v>
      </c>
      <c r="N50" s="41">
        <f t="shared" si="0"/>
        <v>0</v>
      </c>
      <c r="O50" s="41">
        <f t="shared" si="1"/>
        <v>0</v>
      </c>
      <c r="P50" s="41">
        <f t="shared" si="2"/>
        <v>0</v>
      </c>
      <c r="Q50" s="41">
        <f t="shared" si="3"/>
        <v>0</v>
      </c>
      <c r="R50" s="41">
        <f t="shared" si="4"/>
        <v>0</v>
      </c>
      <c r="S50" s="41">
        <f t="shared" si="5"/>
        <v>0</v>
      </c>
      <c r="T50" s="221">
        <f t="shared" si="12"/>
        <v>0</v>
      </c>
      <c r="U50" s="221">
        <f t="shared" si="10"/>
        <v>0</v>
      </c>
      <c r="V50" s="221">
        <f t="shared" si="11"/>
        <v>0</v>
      </c>
      <c r="W50" s="242">
        <f t="shared" si="13"/>
        <v>0</v>
      </c>
      <c r="X50" s="216">
        <f t="shared" si="14"/>
        <v>0</v>
      </c>
      <c r="Y50" s="45"/>
      <c r="Z50" s="154"/>
      <c r="AA50" s="155"/>
      <c r="AB50" s="170"/>
      <c r="AC50" s="111"/>
    </row>
    <row r="51" spans="1:29">
      <c r="A51" s="44" t="s">
        <v>8</v>
      </c>
      <c r="B51" s="239"/>
      <c r="C51" s="37"/>
      <c r="D51" s="205"/>
      <c r="E51" s="37"/>
      <c r="F51" s="241">
        <f>SUMIFS($AK$12:AK$20,AH$12:AH$20,B51)</f>
        <v>0</v>
      </c>
      <c r="G51" s="7"/>
      <c r="H51" s="7"/>
      <c r="I51" s="7"/>
      <c r="J51" s="7"/>
      <c r="K51" s="7"/>
      <c r="L51" s="7"/>
      <c r="M51" s="158">
        <f t="shared" si="9"/>
        <v>0</v>
      </c>
      <c r="N51" s="41">
        <f t="shared" si="0"/>
        <v>0</v>
      </c>
      <c r="O51" s="41">
        <f t="shared" si="1"/>
        <v>0</v>
      </c>
      <c r="P51" s="41">
        <f t="shared" si="2"/>
        <v>0</v>
      </c>
      <c r="Q51" s="41">
        <f t="shared" si="3"/>
        <v>0</v>
      </c>
      <c r="R51" s="41">
        <f t="shared" si="4"/>
        <v>0</v>
      </c>
      <c r="S51" s="41">
        <f t="shared" si="5"/>
        <v>0</v>
      </c>
      <c r="T51" s="221">
        <f t="shared" si="12"/>
        <v>0</v>
      </c>
      <c r="U51" s="221">
        <f t="shared" si="10"/>
        <v>0</v>
      </c>
      <c r="V51" s="221">
        <f t="shared" si="11"/>
        <v>0</v>
      </c>
      <c r="W51" s="242">
        <f t="shared" si="13"/>
        <v>0</v>
      </c>
      <c r="X51" s="216">
        <f t="shared" si="14"/>
        <v>0</v>
      </c>
      <c r="Y51" s="45"/>
      <c r="Z51" s="154"/>
      <c r="AA51" s="155"/>
      <c r="AB51" s="170"/>
      <c r="AC51" s="111"/>
    </row>
    <row r="52" spans="1:29">
      <c r="A52" s="45"/>
      <c r="B52" s="239"/>
      <c r="C52" s="37"/>
      <c r="D52" s="205"/>
      <c r="E52" s="37"/>
      <c r="F52" s="241">
        <f>SUMIFS($AK$12:AK$20,AH$12:AH$20,B52)</f>
        <v>0</v>
      </c>
      <c r="G52" s="7"/>
      <c r="H52" s="7"/>
      <c r="I52" s="7"/>
      <c r="J52" s="7"/>
      <c r="K52" s="7"/>
      <c r="L52" s="7"/>
      <c r="M52" s="158">
        <f t="shared" ref="M52:M110" si="15">(IF(G52&gt;0,1,0)*3)+(IF(H52&gt;0,1,0)*3)+(IF(I52&gt;0,1,0)*9)+(IF(J52&gt;0,1,0)*3)+(IF(K52&gt;0,1,0)*9)+(IF(L52&gt;0,1,0)*3)</f>
        <v>0</v>
      </c>
      <c r="N52" s="41">
        <f t="shared" ref="N52:N110" si="16">$F52*G52</f>
        <v>0</v>
      </c>
      <c r="O52" s="41">
        <f t="shared" ref="O52:O110" si="17">$F52*H52</f>
        <v>0</v>
      </c>
      <c r="P52" s="41">
        <f t="shared" ref="P52:P110" si="18">$F52*I52</f>
        <v>0</v>
      </c>
      <c r="Q52" s="41">
        <f t="shared" ref="Q52:Q110" si="19">$F52*J52</f>
        <v>0</v>
      </c>
      <c r="R52" s="41">
        <f t="shared" ref="R52:R110" si="20">$F52*K52</f>
        <v>0</v>
      </c>
      <c r="S52" s="41">
        <f t="shared" ref="S52:S110" si="21">$F52*L52</f>
        <v>0</v>
      </c>
      <c r="T52" s="221">
        <f t="shared" si="12"/>
        <v>0</v>
      </c>
      <c r="U52" s="221">
        <f t="shared" si="10"/>
        <v>0</v>
      </c>
      <c r="V52" s="221">
        <f t="shared" si="11"/>
        <v>0</v>
      </c>
      <c r="W52" s="242">
        <f t="shared" si="13"/>
        <v>0</v>
      </c>
      <c r="X52" s="216">
        <f t="shared" si="14"/>
        <v>0</v>
      </c>
      <c r="Y52" s="45"/>
      <c r="Z52" s="154"/>
      <c r="AA52" s="155"/>
      <c r="AB52" s="170"/>
      <c r="AC52" s="111"/>
    </row>
    <row r="53" spans="1:29">
      <c r="A53" s="45"/>
      <c r="B53" s="239"/>
      <c r="C53" s="37"/>
      <c r="D53" s="205"/>
      <c r="E53" s="37"/>
      <c r="F53" s="241">
        <f>SUMIFS($AK$12:AK$20,AH$12:AH$20,B53)</f>
        <v>0</v>
      </c>
      <c r="G53" s="7"/>
      <c r="H53" s="7"/>
      <c r="I53" s="7"/>
      <c r="J53" s="7"/>
      <c r="K53" s="7"/>
      <c r="L53" s="7"/>
      <c r="M53" s="158">
        <f t="shared" si="15"/>
        <v>0</v>
      </c>
      <c r="N53" s="41">
        <f t="shared" si="16"/>
        <v>0</v>
      </c>
      <c r="O53" s="41">
        <f t="shared" si="17"/>
        <v>0</v>
      </c>
      <c r="P53" s="41">
        <f t="shared" si="18"/>
        <v>0</v>
      </c>
      <c r="Q53" s="41">
        <f t="shared" si="19"/>
        <v>0</v>
      </c>
      <c r="R53" s="41">
        <f t="shared" si="20"/>
        <v>0</v>
      </c>
      <c r="S53" s="41">
        <f t="shared" si="21"/>
        <v>0</v>
      </c>
      <c r="T53" s="221">
        <f t="shared" si="12"/>
        <v>0</v>
      </c>
      <c r="U53" s="221">
        <f t="shared" si="10"/>
        <v>0</v>
      </c>
      <c r="V53" s="221">
        <f t="shared" si="11"/>
        <v>0</v>
      </c>
      <c r="W53" s="242">
        <f t="shared" si="13"/>
        <v>0</v>
      </c>
      <c r="X53" s="216">
        <f t="shared" si="14"/>
        <v>0</v>
      </c>
      <c r="Y53" s="45"/>
      <c r="Z53" s="154"/>
      <c r="AA53" s="155"/>
      <c r="AB53" s="170"/>
      <c r="AC53" s="111"/>
    </row>
    <row r="54" spans="1:29">
      <c r="A54" s="45"/>
      <c r="B54" s="239"/>
      <c r="C54" s="37"/>
      <c r="D54" s="205"/>
      <c r="E54" s="37"/>
      <c r="F54" s="241">
        <f>SUMIFS($AK$12:AK$20,AH$12:AH$20,B54)</f>
        <v>0</v>
      </c>
      <c r="G54" s="7"/>
      <c r="H54" s="7"/>
      <c r="I54" s="7"/>
      <c r="J54" s="7"/>
      <c r="K54" s="7"/>
      <c r="L54" s="7"/>
      <c r="M54" s="158">
        <f t="shared" si="15"/>
        <v>0</v>
      </c>
      <c r="N54" s="41">
        <f t="shared" si="16"/>
        <v>0</v>
      </c>
      <c r="O54" s="41">
        <f t="shared" si="17"/>
        <v>0</v>
      </c>
      <c r="P54" s="41">
        <f t="shared" si="18"/>
        <v>0</v>
      </c>
      <c r="Q54" s="41">
        <f t="shared" si="19"/>
        <v>0</v>
      </c>
      <c r="R54" s="41">
        <f t="shared" si="20"/>
        <v>0</v>
      </c>
      <c r="S54" s="41">
        <f t="shared" si="21"/>
        <v>0</v>
      </c>
      <c r="T54" s="221">
        <f t="shared" si="12"/>
        <v>0</v>
      </c>
      <c r="U54" s="221">
        <f t="shared" si="10"/>
        <v>0</v>
      </c>
      <c r="V54" s="221">
        <f t="shared" si="11"/>
        <v>0</v>
      </c>
      <c r="W54" s="242">
        <f t="shared" si="13"/>
        <v>0</v>
      </c>
      <c r="X54" s="216">
        <f t="shared" si="14"/>
        <v>0</v>
      </c>
      <c r="Y54" s="45"/>
      <c r="Z54" s="154"/>
      <c r="AA54" s="155"/>
      <c r="AB54" s="170"/>
      <c r="AC54" s="111"/>
    </row>
    <row r="55" spans="1:29">
      <c r="A55" s="45"/>
      <c r="B55" s="239"/>
      <c r="C55" s="37"/>
      <c r="D55" s="205"/>
      <c r="E55" s="37"/>
      <c r="F55" s="241">
        <f>SUMIFS($AK$12:AK$20,AH$12:AH$20,B55)</f>
        <v>0</v>
      </c>
      <c r="G55" s="7"/>
      <c r="H55" s="7"/>
      <c r="I55" s="7"/>
      <c r="J55" s="7"/>
      <c r="K55" s="7"/>
      <c r="L55" s="7"/>
      <c r="M55" s="158">
        <f t="shared" si="15"/>
        <v>0</v>
      </c>
      <c r="N55" s="41">
        <f t="shared" si="16"/>
        <v>0</v>
      </c>
      <c r="O55" s="41">
        <f t="shared" si="17"/>
        <v>0</v>
      </c>
      <c r="P55" s="41">
        <f t="shared" si="18"/>
        <v>0</v>
      </c>
      <c r="Q55" s="41">
        <f t="shared" si="19"/>
        <v>0</v>
      </c>
      <c r="R55" s="41">
        <f t="shared" si="20"/>
        <v>0</v>
      </c>
      <c r="S55" s="41">
        <f t="shared" si="21"/>
        <v>0</v>
      </c>
      <c r="T55" s="221">
        <f t="shared" si="12"/>
        <v>0</v>
      </c>
      <c r="U55" s="221">
        <f t="shared" si="10"/>
        <v>0</v>
      </c>
      <c r="V55" s="221">
        <f t="shared" si="11"/>
        <v>0</v>
      </c>
      <c r="W55" s="242">
        <f t="shared" si="13"/>
        <v>0</v>
      </c>
      <c r="X55" s="216">
        <f t="shared" si="14"/>
        <v>0</v>
      </c>
      <c r="Y55" s="45"/>
      <c r="Z55" s="154"/>
      <c r="AA55" s="155"/>
      <c r="AB55" s="170"/>
      <c r="AC55" s="111"/>
    </row>
    <row r="56" spans="1:29">
      <c r="A56" s="45"/>
      <c r="B56" s="239"/>
      <c r="C56" s="37"/>
      <c r="D56" s="205"/>
      <c r="E56" s="37"/>
      <c r="F56" s="241">
        <f>SUMIFS($AK$12:AK$20,AH$12:AH$20,B56)</f>
        <v>0</v>
      </c>
      <c r="G56" s="7"/>
      <c r="H56" s="7"/>
      <c r="I56" s="7"/>
      <c r="J56" s="7"/>
      <c r="K56" s="7"/>
      <c r="L56" s="7"/>
      <c r="M56" s="158">
        <f t="shared" si="15"/>
        <v>0</v>
      </c>
      <c r="N56" s="41">
        <f t="shared" si="16"/>
        <v>0</v>
      </c>
      <c r="O56" s="41">
        <f t="shared" si="17"/>
        <v>0</v>
      </c>
      <c r="P56" s="41">
        <f t="shared" si="18"/>
        <v>0</v>
      </c>
      <c r="Q56" s="41">
        <f t="shared" si="19"/>
        <v>0</v>
      </c>
      <c r="R56" s="41">
        <f t="shared" si="20"/>
        <v>0</v>
      </c>
      <c r="S56" s="41">
        <f t="shared" si="21"/>
        <v>0</v>
      </c>
      <c r="T56" s="221">
        <f t="shared" si="12"/>
        <v>0</v>
      </c>
      <c r="U56" s="221">
        <f t="shared" si="10"/>
        <v>0</v>
      </c>
      <c r="V56" s="221">
        <f t="shared" si="11"/>
        <v>0</v>
      </c>
      <c r="W56" s="242">
        <f t="shared" si="13"/>
        <v>0</v>
      </c>
      <c r="X56" s="216">
        <f t="shared" si="14"/>
        <v>0</v>
      </c>
      <c r="Y56" s="45"/>
      <c r="Z56" s="154"/>
      <c r="AA56" s="155"/>
      <c r="AB56" s="170"/>
      <c r="AC56" s="111"/>
    </row>
    <row r="57" spans="1:29">
      <c r="A57" s="45"/>
      <c r="B57" s="239"/>
      <c r="C57" s="37"/>
      <c r="D57" s="205"/>
      <c r="E57" s="37"/>
      <c r="F57" s="241">
        <f>SUMIFS($AK$12:AK$20,AH$12:AH$20,B57)</f>
        <v>0</v>
      </c>
      <c r="G57" s="7"/>
      <c r="H57" s="7"/>
      <c r="I57" s="7"/>
      <c r="J57" s="7"/>
      <c r="K57" s="7"/>
      <c r="L57" s="7"/>
      <c r="M57" s="158">
        <f t="shared" si="15"/>
        <v>0</v>
      </c>
      <c r="N57" s="41">
        <f t="shared" si="16"/>
        <v>0</v>
      </c>
      <c r="O57" s="41">
        <f t="shared" si="17"/>
        <v>0</v>
      </c>
      <c r="P57" s="41">
        <f t="shared" si="18"/>
        <v>0</v>
      </c>
      <c r="Q57" s="41">
        <f t="shared" si="19"/>
        <v>0</v>
      </c>
      <c r="R57" s="41">
        <f t="shared" si="20"/>
        <v>0</v>
      </c>
      <c r="S57" s="41">
        <f t="shared" si="21"/>
        <v>0</v>
      </c>
      <c r="T57" s="221">
        <f t="shared" si="12"/>
        <v>0</v>
      </c>
      <c r="U57" s="221">
        <f t="shared" si="10"/>
        <v>0</v>
      </c>
      <c r="V57" s="221">
        <f t="shared" si="11"/>
        <v>0</v>
      </c>
      <c r="W57" s="242">
        <f t="shared" si="13"/>
        <v>0</v>
      </c>
      <c r="X57" s="216">
        <f t="shared" si="14"/>
        <v>0</v>
      </c>
      <c r="Y57" s="45"/>
      <c r="Z57" s="154"/>
      <c r="AA57" s="155"/>
      <c r="AB57" s="170"/>
      <c r="AC57" s="111"/>
    </row>
    <row r="58" spans="1:29">
      <c r="A58" s="45"/>
      <c r="B58" s="239"/>
      <c r="C58" s="37"/>
      <c r="D58" s="205"/>
      <c r="E58" s="37"/>
      <c r="F58" s="241">
        <f>SUMIFS($AK$12:AK$20,AH$12:AH$20,B58)</f>
        <v>0</v>
      </c>
      <c r="G58" s="7"/>
      <c r="H58" s="7"/>
      <c r="I58" s="7"/>
      <c r="J58" s="7"/>
      <c r="K58" s="7"/>
      <c r="L58" s="7"/>
      <c r="M58" s="158">
        <f t="shared" si="15"/>
        <v>0</v>
      </c>
      <c r="N58" s="41">
        <f t="shared" si="16"/>
        <v>0</v>
      </c>
      <c r="O58" s="41">
        <f t="shared" si="17"/>
        <v>0</v>
      </c>
      <c r="P58" s="41">
        <f t="shared" si="18"/>
        <v>0</v>
      </c>
      <c r="Q58" s="41">
        <f t="shared" si="19"/>
        <v>0</v>
      </c>
      <c r="R58" s="41">
        <f t="shared" si="20"/>
        <v>0</v>
      </c>
      <c r="S58" s="41">
        <f t="shared" si="21"/>
        <v>0</v>
      </c>
      <c r="T58" s="221">
        <f t="shared" si="12"/>
        <v>0</v>
      </c>
      <c r="U58" s="221">
        <f t="shared" si="10"/>
        <v>0</v>
      </c>
      <c r="V58" s="221">
        <f t="shared" si="11"/>
        <v>0</v>
      </c>
      <c r="W58" s="242">
        <f t="shared" si="13"/>
        <v>0</v>
      </c>
      <c r="X58" s="216">
        <f t="shared" si="14"/>
        <v>0</v>
      </c>
      <c r="Y58" s="45"/>
      <c r="Z58" s="154"/>
      <c r="AA58" s="155"/>
      <c r="AB58" s="170"/>
      <c r="AC58" s="111"/>
    </row>
    <row r="59" spans="1:29">
      <c r="A59" s="45"/>
      <c r="B59" s="239"/>
      <c r="C59" s="37"/>
      <c r="D59" s="205"/>
      <c r="E59" s="37"/>
      <c r="F59" s="241">
        <f>SUMIFS($AK$12:AK$20,AH$12:AH$20,B59)</f>
        <v>0</v>
      </c>
      <c r="G59" s="7"/>
      <c r="H59" s="7"/>
      <c r="I59" s="7"/>
      <c r="J59" s="7"/>
      <c r="K59" s="7"/>
      <c r="L59" s="7"/>
      <c r="M59" s="158">
        <f t="shared" si="15"/>
        <v>0</v>
      </c>
      <c r="N59" s="41">
        <f t="shared" si="16"/>
        <v>0</v>
      </c>
      <c r="O59" s="41">
        <f t="shared" si="17"/>
        <v>0</v>
      </c>
      <c r="P59" s="41">
        <f t="shared" si="18"/>
        <v>0</v>
      </c>
      <c r="Q59" s="41">
        <f t="shared" si="19"/>
        <v>0</v>
      </c>
      <c r="R59" s="41">
        <f t="shared" si="20"/>
        <v>0</v>
      </c>
      <c r="S59" s="41">
        <f t="shared" si="21"/>
        <v>0</v>
      </c>
      <c r="T59" s="221">
        <f t="shared" si="12"/>
        <v>0</v>
      </c>
      <c r="U59" s="221">
        <f t="shared" si="10"/>
        <v>0</v>
      </c>
      <c r="V59" s="221">
        <f t="shared" si="11"/>
        <v>0</v>
      </c>
      <c r="W59" s="242">
        <f t="shared" si="13"/>
        <v>0</v>
      </c>
      <c r="X59" s="216">
        <f t="shared" si="14"/>
        <v>0</v>
      </c>
      <c r="Y59" s="45"/>
      <c r="Z59" s="154"/>
      <c r="AA59" s="155"/>
      <c r="AB59" s="170"/>
      <c r="AC59" s="111"/>
    </row>
    <row r="60" spans="1:29">
      <c r="A60" s="45"/>
      <c r="B60" s="239"/>
      <c r="C60" s="37"/>
      <c r="D60" s="205"/>
      <c r="E60" s="37"/>
      <c r="F60" s="241">
        <f>SUMIFS($AK$12:AK$20,AH$12:AH$20,B60)</f>
        <v>0</v>
      </c>
      <c r="G60" s="7"/>
      <c r="H60" s="7"/>
      <c r="I60" s="7"/>
      <c r="J60" s="7"/>
      <c r="K60" s="7"/>
      <c r="L60" s="7"/>
      <c r="M60" s="158">
        <f t="shared" si="15"/>
        <v>0</v>
      </c>
      <c r="N60" s="41">
        <f t="shared" si="16"/>
        <v>0</v>
      </c>
      <c r="O60" s="41">
        <f t="shared" si="17"/>
        <v>0</v>
      </c>
      <c r="P60" s="41">
        <f t="shared" si="18"/>
        <v>0</v>
      </c>
      <c r="Q60" s="41">
        <f t="shared" si="19"/>
        <v>0</v>
      </c>
      <c r="R60" s="41">
        <f t="shared" si="20"/>
        <v>0</v>
      </c>
      <c r="S60" s="41">
        <f t="shared" si="21"/>
        <v>0</v>
      </c>
      <c r="T60" s="221">
        <f t="shared" si="12"/>
        <v>0</v>
      </c>
      <c r="U60" s="221">
        <f t="shared" si="10"/>
        <v>0</v>
      </c>
      <c r="V60" s="221">
        <f t="shared" si="11"/>
        <v>0</v>
      </c>
      <c r="W60" s="242">
        <f t="shared" si="13"/>
        <v>0</v>
      </c>
      <c r="X60" s="216">
        <f t="shared" si="14"/>
        <v>0</v>
      </c>
      <c r="Y60" s="45"/>
      <c r="Z60" s="154"/>
      <c r="AA60" s="155"/>
      <c r="AB60" s="170"/>
      <c r="AC60" s="111"/>
    </row>
    <row r="61" spans="1:29">
      <c r="A61" s="45"/>
      <c r="B61" s="239"/>
      <c r="C61" s="37"/>
      <c r="D61" s="205"/>
      <c r="E61" s="37"/>
      <c r="F61" s="241">
        <f>SUMIFS($AK$12:AK$20,AH$12:AH$20,B61)</f>
        <v>0</v>
      </c>
      <c r="G61" s="7"/>
      <c r="H61" s="7"/>
      <c r="I61" s="7"/>
      <c r="J61" s="7"/>
      <c r="K61" s="7"/>
      <c r="L61" s="7"/>
      <c r="M61" s="158">
        <f t="shared" si="15"/>
        <v>0</v>
      </c>
      <c r="N61" s="41">
        <f t="shared" si="16"/>
        <v>0</v>
      </c>
      <c r="O61" s="41">
        <f t="shared" si="17"/>
        <v>0</v>
      </c>
      <c r="P61" s="41">
        <f t="shared" si="18"/>
        <v>0</v>
      </c>
      <c r="Q61" s="41">
        <f t="shared" si="19"/>
        <v>0</v>
      </c>
      <c r="R61" s="41">
        <f t="shared" si="20"/>
        <v>0</v>
      </c>
      <c r="S61" s="41">
        <f t="shared" si="21"/>
        <v>0</v>
      </c>
      <c r="T61" s="221">
        <f t="shared" si="12"/>
        <v>0</v>
      </c>
      <c r="U61" s="221">
        <f t="shared" si="10"/>
        <v>0</v>
      </c>
      <c r="V61" s="221">
        <f t="shared" si="11"/>
        <v>0</v>
      </c>
      <c r="W61" s="242">
        <f t="shared" si="13"/>
        <v>0</v>
      </c>
      <c r="X61" s="216">
        <f t="shared" si="14"/>
        <v>0</v>
      </c>
      <c r="Y61" s="45"/>
      <c r="Z61" s="154"/>
      <c r="AA61" s="155"/>
      <c r="AB61" s="170"/>
      <c r="AC61" s="111"/>
    </row>
    <row r="62" spans="1:29">
      <c r="A62" s="45"/>
      <c r="B62" s="239"/>
      <c r="C62" s="37"/>
      <c r="D62" s="205"/>
      <c r="E62" s="37"/>
      <c r="F62" s="241">
        <f>SUMIFS($AK$12:AK$20,AH$12:AH$20,B62)</f>
        <v>0</v>
      </c>
      <c r="G62" s="7"/>
      <c r="H62" s="7"/>
      <c r="I62" s="7"/>
      <c r="J62" s="7"/>
      <c r="K62" s="7"/>
      <c r="L62" s="7"/>
      <c r="M62" s="158">
        <f t="shared" si="15"/>
        <v>0</v>
      </c>
      <c r="N62" s="41">
        <f t="shared" si="16"/>
        <v>0</v>
      </c>
      <c r="O62" s="41">
        <f t="shared" si="17"/>
        <v>0</v>
      </c>
      <c r="P62" s="41">
        <f t="shared" si="18"/>
        <v>0</v>
      </c>
      <c r="Q62" s="41">
        <f t="shared" si="19"/>
        <v>0</v>
      </c>
      <c r="R62" s="41">
        <f t="shared" si="20"/>
        <v>0</v>
      </c>
      <c r="S62" s="41">
        <f t="shared" si="21"/>
        <v>0</v>
      </c>
      <c r="T62" s="221">
        <f t="shared" si="12"/>
        <v>0</v>
      </c>
      <c r="U62" s="221">
        <f t="shared" si="10"/>
        <v>0</v>
      </c>
      <c r="V62" s="221">
        <f t="shared" si="11"/>
        <v>0</v>
      </c>
      <c r="W62" s="242">
        <f t="shared" si="13"/>
        <v>0</v>
      </c>
      <c r="X62" s="216">
        <f t="shared" si="14"/>
        <v>0</v>
      </c>
      <c r="Y62" s="45"/>
      <c r="Z62" s="154"/>
      <c r="AA62" s="155"/>
      <c r="AB62" s="170"/>
      <c r="AC62" s="111"/>
    </row>
    <row r="63" spans="1:29">
      <c r="A63" s="45"/>
      <c r="B63" s="239"/>
      <c r="C63" s="37"/>
      <c r="D63" s="205"/>
      <c r="E63" s="37"/>
      <c r="F63" s="241">
        <f>SUMIFS($AK$12:AK$20,AH$12:AH$20,B63)</f>
        <v>0</v>
      </c>
      <c r="G63" s="7"/>
      <c r="H63" s="7"/>
      <c r="I63" s="7"/>
      <c r="J63" s="7"/>
      <c r="K63" s="7"/>
      <c r="L63" s="7"/>
      <c r="M63" s="158">
        <f t="shared" si="15"/>
        <v>0</v>
      </c>
      <c r="N63" s="41">
        <f t="shared" si="16"/>
        <v>0</v>
      </c>
      <c r="O63" s="41">
        <f t="shared" si="17"/>
        <v>0</v>
      </c>
      <c r="P63" s="41">
        <f t="shared" si="18"/>
        <v>0</v>
      </c>
      <c r="Q63" s="41">
        <f t="shared" si="19"/>
        <v>0</v>
      </c>
      <c r="R63" s="41">
        <f t="shared" si="20"/>
        <v>0</v>
      </c>
      <c r="S63" s="41">
        <f t="shared" si="21"/>
        <v>0</v>
      </c>
      <c r="T63" s="221">
        <f t="shared" si="12"/>
        <v>0</v>
      </c>
      <c r="U63" s="221">
        <f t="shared" si="10"/>
        <v>0</v>
      </c>
      <c r="V63" s="221">
        <f t="shared" si="11"/>
        <v>0</v>
      </c>
      <c r="W63" s="242">
        <f t="shared" si="13"/>
        <v>0</v>
      </c>
      <c r="X63" s="216">
        <f t="shared" si="14"/>
        <v>0</v>
      </c>
      <c r="Y63" s="45"/>
      <c r="Z63" s="154"/>
      <c r="AA63" s="155"/>
      <c r="AB63" s="170"/>
      <c r="AC63" s="111"/>
    </row>
    <row r="64" spans="1:29">
      <c r="A64" s="45"/>
      <c r="B64" s="239"/>
      <c r="C64" s="37"/>
      <c r="D64" s="205"/>
      <c r="E64" s="37"/>
      <c r="F64" s="241">
        <f>SUMIFS($AK$12:AK$20,AH$12:AH$20,B64)</f>
        <v>0</v>
      </c>
      <c r="G64" s="7"/>
      <c r="H64" s="7"/>
      <c r="I64" s="7"/>
      <c r="J64" s="7"/>
      <c r="K64" s="7"/>
      <c r="L64" s="7"/>
      <c r="M64" s="158">
        <f t="shared" si="15"/>
        <v>0</v>
      </c>
      <c r="N64" s="41">
        <f t="shared" si="16"/>
        <v>0</v>
      </c>
      <c r="O64" s="41">
        <f t="shared" si="17"/>
        <v>0</v>
      </c>
      <c r="P64" s="41">
        <f t="shared" si="18"/>
        <v>0</v>
      </c>
      <c r="Q64" s="41">
        <f t="shared" si="19"/>
        <v>0</v>
      </c>
      <c r="R64" s="41">
        <f t="shared" si="20"/>
        <v>0</v>
      </c>
      <c r="S64" s="41">
        <f t="shared" si="21"/>
        <v>0</v>
      </c>
      <c r="T64" s="221">
        <f t="shared" si="12"/>
        <v>0</v>
      </c>
      <c r="U64" s="221">
        <f t="shared" si="10"/>
        <v>0</v>
      </c>
      <c r="V64" s="221">
        <f t="shared" si="11"/>
        <v>0</v>
      </c>
      <c r="W64" s="242">
        <f t="shared" si="13"/>
        <v>0</v>
      </c>
      <c r="X64" s="216">
        <f t="shared" si="14"/>
        <v>0</v>
      </c>
      <c r="Y64" s="45"/>
      <c r="Z64" s="154"/>
      <c r="AA64" s="155"/>
      <c r="AB64" s="170"/>
      <c r="AC64" s="111"/>
    </row>
    <row r="65" spans="1:29">
      <c r="A65" s="45"/>
      <c r="B65" s="239"/>
      <c r="C65" s="37"/>
      <c r="D65" s="205"/>
      <c r="E65" s="37"/>
      <c r="F65" s="241">
        <f>SUMIFS($AK$12:AK$20,AH$12:AH$20,B65)</f>
        <v>0</v>
      </c>
      <c r="G65" s="7"/>
      <c r="H65" s="7"/>
      <c r="I65" s="7"/>
      <c r="J65" s="7"/>
      <c r="K65" s="7"/>
      <c r="L65" s="7"/>
      <c r="M65" s="158">
        <f t="shared" si="15"/>
        <v>0</v>
      </c>
      <c r="N65" s="41">
        <f t="shared" si="16"/>
        <v>0</v>
      </c>
      <c r="O65" s="41">
        <f t="shared" si="17"/>
        <v>0</v>
      </c>
      <c r="P65" s="41">
        <f t="shared" si="18"/>
        <v>0</v>
      </c>
      <c r="Q65" s="41">
        <f t="shared" si="19"/>
        <v>0</v>
      </c>
      <c r="R65" s="41">
        <f t="shared" si="20"/>
        <v>0</v>
      </c>
      <c r="S65" s="41">
        <f t="shared" si="21"/>
        <v>0</v>
      </c>
      <c r="T65" s="221">
        <f t="shared" si="12"/>
        <v>0</v>
      </c>
      <c r="U65" s="221">
        <f t="shared" si="10"/>
        <v>0</v>
      </c>
      <c r="V65" s="221">
        <f t="shared" si="11"/>
        <v>0</v>
      </c>
      <c r="W65" s="242">
        <f t="shared" si="13"/>
        <v>0</v>
      </c>
      <c r="X65" s="216">
        <f t="shared" si="14"/>
        <v>0</v>
      </c>
      <c r="Y65" s="45"/>
      <c r="Z65" s="154"/>
      <c r="AA65" s="155"/>
      <c r="AB65" s="170"/>
      <c r="AC65" s="111"/>
    </row>
    <row r="66" spans="1:29">
      <c r="A66" s="45"/>
      <c r="B66" s="239"/>
      <c r="C66" s="37"/>
      <c r="D66" s="205"/>
      <c r="E66" s="37"/>
      <c r="F66" s="241">
        <f>SUMIFS($AK$12:AK$20,AH$12:AH$20,B66)</f>
        <v>0</v>
      </c>
      <c r="G66" s="7"/>
      <c r="H66" s="7"/>
      <c r="I66" s="7"/>
      <c r="J66" s="7"/>
      <c r="K66" s="7"/>
      <c r="L66" s="7"/>
      <c r="M66" s="158">
        <f t="shared" si="15"/>
        <v>0</v>
      </c>
      <c r="N66" s="41">
        <f t="shared" si="16"/>
        <v>0</v>
      </c>
      <c r="O66" s="41">
        <f t="shared" si="17"/>
        <v>0</v>
      </c>
      <c r="P66" s="41">
        <f t="shared" si="18"/>
        <v>0</v>
      </c>
      <c r="Q66" s="41">
        <f t="shared" si="19"/>
        <v>0</v>
      </c>
      <c r="R66" s="41">
        <f t="shared" si="20"/>
        <v>0</v>
      </c>
      <c r="S66" s="41">
        <f t="shared" si="21"/>
        <v>0</v>
      </c>
      <c r="T66" s="221">
        <f t="shared" si="12"/>
        <v>0</v>
      </c>
      <c r="U66" s="221">
        <f t="shared" si="10"/>
        <v>0</v>
      </c>
      <c r="V66" s="221">
        <f t="shared" si="11"/>
        <v>0</v>
      </c>
      <c r="W66" s="242">
        <f t="shared" si="13"/>
        <v>0</v>
      </c>
      <c r="X66" s="216">
        <f t="shared" si="14"/>
        <v>0</v>
      </c>
      <c r="Y66" s="45"/>
      <c r="Z66" s="154"/>
      <c r="AA66" s="155"/>
      <c r="AB66" s="170"/>
      <c r="AC66" s="111"/>
    </row>
    <row r="67" spans="1:29">
      <c r="A67" s="45"/>
      <c r="B67" s="239"/>
      <c r="C67" s="37"/>
      <c r="D67" s="205"/>
      <c r="E67" s="37"/>
      <c r="F67" s="241">
        <f>SUMIFS($AK$12:AK$20,AH$12:AH$20,B67)</f>
        <v>0</v>
      </c>
      <c r="G67" s="7"/>
      <c r="H67" s="7"/>
      <c r="I67" s="7"/>
      <c r="J67" s="7"/>
      <c r="K67" s="7"/>
      <c r="L67" s="7"/>
      <c r="M67" s="158">
        <f t="shared" si="15"/>
        <v>0</v>
      </c>
      <c r="N67" s="41">
        <f t="shared" si="16"/>
        <v>0</v>
      </c>
      <c r="O67" s="41">
        <f t="shared" si="17"/>
        <v>0</v>
      </c>
      <c r="P67" s="41">
        <f t="shared" si="18"/>
        <v>0</v>
      </c>
      <c r="Q67" s="41">
        <f t="shared" si="19"/>
        <v>0</v>
      </c>
      <c r="R67" s="41">
        <f t="shared" si="20"/>
        <v>0</v>
      </c>
      <c r="S67" s="41">
        <f t="shared" si="21"/>
        <v>0</v>
      </c>
      <c r="T67" s="221">
        <f t="shared" si="12"/>
        <v>0</v>
      </c>
      <c r="U67" s="221">
        <f t="shared" si="10"/>
        <v>0</v>
      </c>
      <c r="V67" s="221">
        <f t="shared" si="11"/>
        <v>0</v>
      </c>
      <c r="W67" s="242">
        <f t="shared" si="13"/>
        <v>0</v>
      </c>
      <c r="X67" s="216">
        <f t="shared" si="14"/>
        <v>0</v>
      </c>
      <c r="Y67" s="45"/>
      <c r="Z67" s="154"/>
      <c r="AA67" s="155"/>
      <c r="AB67" s="170"/>
      <c r="AC67" s="111"/>
    </row>
    <row r="68" spans="1:29">
      <c r="A68" s="45"/>
      <c r="B68" s="239"/>
      <c r="C68" s="37"/>
      <c r="D68" s="205"/>
      <c r="E68" s="37"/>
      <c r="F68" s="241">
        <f>SUMIFS($AK$12:AK$20,AH$12:AH$20,B68)</f>
        <v>0</v>
      </c>
      <c r="G68" s="7"/>
      <c r="H68" s="7"/>
      <c r="I68" s="7"/>
      <c r="J68" s="7"/>
      <c r="K68" s="7"/>
      <c r="L68" s="7"/>
      <c r="M68" s="158">
        <f t="shared" si="15"/>
        <v>0</v>
      </c>
      <c r="N68" s="41">
        <f t="shared" si="16"/>
        <v>0</v>
      </c>
      <c r="O68" s="41">
        <f t="shared" si="17"/>
        <v>0</v>
      </c>
      <c r="P68" s="41">
        <f t="shared" si="18"/>
        <v>0</v>
      </c>
      <c r="Q68" s="41">
        <f t="shared" si="19"/>
        <v>0</v>
      </c>
      <c r="R68" s="41">
        <f t="shared" si="20"/>
        <v>0</v>
      </c>
      <c r="S68" s="41">
        <f t="shared" si="21"/>
        <v>0</v>
      </c>
      <c r="T68" s="221">
        <f t="shared" si="12"/>
        <v>0</v>
      </c>
      <c r="U68" s="221">
        <f t="shared" si="10"/>
        <v>0</v>
      </c>
      <c r="V68" s="221">
        <f t="shared" si="11"/>
        <v>0</v>
      </c>
      <c r="W68" s="242">
        <f t="shared" si="13"/>
        <v>0</v>
      </c>
      <c r="X68" s="216">
        <f t="shared" si="14"/>
        <v>0</v>
      </c>
      <c r="Y68" s="45"/>
      <c r="Z68" s="154"/>
      <c r="AA68" s="155"/>
      <c r="AB68" s="170"/>
      <c r="AC68" s="111"/>
    </row>
    <row r="69" spans="1:29">
      <c r="A69" s="45"/>
      <c r="B69" s="239"/>
      <c r="C69" s="37"/>
      <c r="D69" s="205"/>
      <c r="E69" s="37"/>
      <c r="F69" s="241">
        <f>SUMIFS($AK$12:AK$20,AH$12:AH$20,B69)</f>
        <v>0</v>
      </c>
      <c r="G69" s="7"/>
      <c r="H69" s="7"/>
      <c r="I69" s="7"/>
      <c r="J69" s="7"/>
      <c r="K69" s="7"/>
      <c r="L69" s="7"/>
      <c r="M69" s="158">
        <f t="shared" si="15"/>
        <v>0</v>
      </c>
      <c r="N69" s="41">
        <f t="shared" si="16"/>
        <v>0</v>
      </c>
      <c r="O69" s="41">
        <f t="shared" si="17"/>
        <v>0</v>
      </c>
      <c r="P69" s="41">
        <f t="shared" si="18"/>
        <v>0</v>
      </c>
      <c r="Q69" s="41">
        <f t="shared" si="19"/>
        <v>0</v>
      </c>
      <c r="R69" s="41">
        <f t="shared" si="20"/>
        <v>0</v>
      </c>
      <c r="S69" s="41">
        <f t="shared" si="21"/>
        <v>0</v>
      </c>
      <c r="T69" s="221">
        <f t="shared" si="12"/>
        <v>0</v>
      </c>
      <c r="U69" s="221">
        <f t="shared" si="10"/>
        <v>0</v>
      </c>
      <c r="V69" s="221">
        <f t="shared" si="11"/>
        <v>0</v>
      </c>
      <c r="W69" s="242">
        <f t="shared" si="13"/>
        <v>0</v>
      </c>
      <c r="X69" s="216">
        <f t="shared" si="14"/>
        <v>0</v>
      </c>
      <c r="Y69" s="45"/>
      <c r="Z69" s="154"/>
      <c r="AA69" s="155"/>
      <c r="AB69" s="170"/>
      <c r="AC69" s="111"/>
    </row>
    <row r="70" spans="1:29">
      <c r="A70" s="45"/>
      <c r="B70" s="239"/>
      <c r="C70" s="37"/>
      <c r="D70" s="205"/>
      <c r="E70" s="37"/>
      <c r="F70" s="241">
        <f>SUMIFS($AK$12:AK$20,AH$12:AH$20,B70)</f>
        <v>0</v>
      </c>
      <c r="G70" s="7"/>
      <c r="H70" s="7"/>
      <c r="I70" s="7"/>
      <c r="J70" s="7"/>
      <c r="K70" s="7"/>
      <c r="L70" s="7"/>
      <c r="M70" s="158">
        <f t="shared" si="15"/>
        <v>0</v>
      </c>
      <c r="N70" s="41">
        <f t="shared" si="16"/>
        <v>0</v>
      </c>
      <c r="O70" s="41">
        <f t="shared" si="17"/>
        <v>0</v>
      </c>
      <c r="P70" s="41">
        <f t="shared" si="18"/>
        <v>0</v>
      </c>
      <c r="Q70" s="41">
        <f t="shared" si="19"/>
        <v>0</v>
      </c>
      <c r="R70" s="41">
        <f t="shared" si="20"/>
        <v>0</v>
      </c>
      <c r="S70" s="41">
        <f t="shared" si="21"/>
        <v>0</v>
      </c>
      <c r="T70" s="221">
        <f t="shared" si="12"/>
        <v>0</v>
      </c>
      <c r="U70" s="221">
        <f t="shared" si="10"/>
        <v>0</v>
      </c>
      <c r="V70" s="221">
        <f t="shared" si="11"/>
        <v>0</v>
      </c>
      <c r="W70" s="242">
        <f t="shared" si="13"/>
        <v>0</v>
      </c>
      <c r="X70" s="216">
        <f t="shared" si="14"/>
        <v>0</v>
      </c>
      <c r="Y70" s="45"/>
      <c r="Z70" s="154"/>
      <c r="AA70" s="155"/>
      <c r="AB70" s="170"/>
      <c r="AC70" s="111"/>
    </row>
    <row r="71" spans="1:29">
      <c r="A71" s="45"/>
      <c r="B71" s="239"/>
      <c r="C71" s="37"/>
      <c r="D71" s="205"/>
      <c r="E71" s="37"/>
      <c r="F71" s="241">
        <f>SUMIFS($AK$12:AK$20,AH$12:AH$20,B71)</f>
        <v>0</v>
      </c>
      <c r="G71" s="7"/>
      <c r="H71" s="7"/>
      <c r="I71" s="7"/>
      <c r="J71" s="7"/>
      <c r="K71" s="7"/>
      <c r="L71" s="7"/>
      <c r="M71" s="158">
        <f t="shared" si="15"/>
        <v>0</v>
      </c>
      <c r="N71" s="41">
        <f t="shared" si="16"/>
        <v>0</v>
      </c>
      <c r="O71" s="41">
        <f t="shared" si="17"/>
        <v>0</v>
      </c>
      <c r="P71" s="41">
        <f t="shared" si="18"/>
        <v>0</v>
      </c>
      <c r="Q71" s="41">
        <f t="shared" si="19"/>
        <v>0</v>
      </c>
      <c r="R71" s="41">
        <f t="shared" si="20"/>
        <v>0</v>
      </c>
      <c r="S71" s="41">
        <f t="shared" si="21"/>
        <v>0</v>
      </c>
      <c r="T71" s="221">
        <f t="shared" si="12"/>
        <v>0</v>
      </c>
      <c r="U71" s="221">
        <f t="shared" si="10"/>
        <v>0</v>
      </c>
      <c r="V71" s="221">
        <f t="shared" si="11"/>
        <v>0</v>
      </c>
      <c r="W71" s="242">
        <f t="shared" si="13"/>
        <v>0</v>
      </c>
      <c r="X71" s="216">
        <f t="shared" si="14"/>
        <v>0</v>
      </c>
      <c r="Y71" s="45"/>
      <c r="Z71" s="154"/>
      <c r="AA71" s="155"/>
      <c r="AB71" s="170"/>
      <c r="AC71" s="111"/>
    </row>
    <row r="72" spans="1:29">
      <c r="A72" s="45"/>
      <c r="B72" s="239"/>
      <c r="C72" s="37"/>
      <c r="D72" s="205"/>
      <c r="E72" s="37"/>
      <c r="F72" s="241">
        <f>SUMIFS($AK$12:AK$20,AH$12:AH$20,B72)</f>
        <v>0</v>
      </c>
      <c r="G72" s="7"/>
      <c r="H72" s="7"/>
      <c r="I72" s="7"/>
      <c r="J72" s="7"/>
      <c r="K72" s="7"/>
      <c r="L72" s="7"/>
      <c r="M72" s="158">
        <f t="shared" si="15"/>
        <v>0</v>
      </c>
      <c r="N72" s="41">
        <f t="shared" si="16"/>
        <v>0</v>
      </c>
      <c r="O72" s="41">
        <f t="shared" si="17"/>
        <v>0</v>
      </c>
      <c r="P72" s="41">
        <f t="shared" si="18"/>
        <v>0</v>
      </c>
      <c r="Q72" s="41">
        <f t="shared" si="19"/>
        <v>0</v>
      </c>
      <c r="R72" s="41">
        <f t="shared" si="20"/>
        <v>0</v>
      </c>
      <c r="S72" s="41">
        <f t="shared" si="21"/>
        <v>0</v>
      </c>
      <c r="T72" s="221">
        <f t="shared" si="12"/>
        <v>0</v>
      </c>
      <c r="U72" s="221">
        <f t="shared" si="10"/>
        <v>0</v>
      </c>
      <c r="V72" s="221">
        <f t="shared" si="11"/>
        <v>0</v>
      </c>
      <c r="W72" s="242">
        <f t="shared" si="13"/>
        <v>0</v>
      </c>
      <c r="X72" s="216">
        <f t="shared" si="14"/>
        <v>0</v>
      </c>
      <c r="Y72" s="45"/>
      <c r="Z72" s="154"/>
      <c r="AA72" s="155"/>
      <c r="AB72" s="170"/>
      <c r="AC72" s="111"/>
    </row>
    <row r="73" spans="1:29">
      <c r="A73" s="45"/>
      <c r="B73" s="239"/>
      <c r="C73" s="37"/>
      <c r="D73" s="205"/>
      <c r="E73" s="37"/>
      <c r="F73" s="241">
        <f>SUMIFS($AK$12:AK$20,AH$12:AH$20,B73)</f>
        <v>0</v>
      </c>
      <c r="G73" s="7"/>
      <c r="H73" s="7"/>
      <c r="I73" s="7"/>
      <c r="J73" s="7"/>
      <c r="K73" s="7"/>
      <c r="L73" s="7"/>
      <c r="M73" s="158">
        <f t="shared" si="15"/>
        <v>0</v>
      </c>
      <c r="N73" s="41">
        <f t="shared" si="16"/>
        <v>0</v>
      </c>
      <c r="O73" s="41">
        <f t="shared" si="17"/>
        <v>0</v>
      </c>
      <c r="P73" s="41">
        <f t="shared" si="18"/>
        <v>0</v>
      </c>
      <c r="Q73" s="41">
        <f t="shared" si="19"/>
        <v>0</v>
      </c>
      <c r="R73" s="41">
        <f t="shared" si="20"/>
        <v>0</v>
      </c>
      <c r="S73" s="41">
        <f t="shared" si="21"/>
        <v>0</v>
      </c>
      <c r="T73" s="221">
        <f t="shared" si="12"/>
        <v>0</v>
      </c>
      <c r="U73" s="221">
        <f t="shared" si="10"/>
        <v>0</v>
      </c>
      <c r="V73" s="221">
        <f t="shared" si="11"/>
        <v>0</v>
      </c>
      <c r="W73" s="242">
        <f t="shared" si="13"/>
        <v>0</v>
      </c>
      <c r="X73" s="216">
        <f t="shared" si="14"/>
        <v>0</v>
      </c>
      <c r="Y73" s="45"/>
      <c r="Z73" s="154"/>
      <c r="AA73" s="155"/>
      <c r="AB73" s="170"/>
      <c r="AC73" s="111"/>
    </row>
    <row r="74" spans="1:29">
      <c r="A74" s="45"/>
      <c r="B74" s="239"/>
      <c r="C74" s="37"/>
      <c r="D74" s="205"/>
      <c r="E74" s="37"/>
      <c r="F74" s="241">
        <f>SUMIFS($AK$12:AK$20,AH$12:AH$20,B74)</f>
        <v>0</v>
      </c>
      <c r="G74" s="7"/>
      <c r="H74" s="7"/>
      <c r="I74" s="7"/>
      <c r="J74" s="7"/>
      <c r="K74" s="7"/>
      <c r="L74" s="7"/>
      <c r="M74" s="158">
        <f t="shared" si="15"/>
        <v>0</v>
      </c>
      <c r="N74" s="41">
        <f t="shared" si="16"/>
        <v>0</v>
      </c>
      <c r="O74" s="41">
        <f t="shared" si="17"/>
        <v>0</v>
      </c>
      <c r="P74" s="41">
        <f t="shared" si="18"/>
        <v>0</v>
      </c>
      <c r="Q74" s="41">
        <f t="shared" si="19"/>
        <v>0</v>
      </c>
      <c r="R74" s="41">
        <f t="shared" si="20"/>
        <v>0</v>
      </c>
      <c r="S74" s="41">
        <f t="shared" si="21"/>
        <v>0</v>
      </c>
      <c r="T74" s="221">
        <f t="shared" si="12"/>
        <v>0</v>
      </c>
      <c r="U74" s="221">
        <f t="shared" si="10"/>
        <v>0</v>
      </c>
      <c r="V74" s="221">
        <f t="shared" si="11"/>
        <v>0</v>
      </c>
      <c r="W74" s="242">
        <f t="shared" si="13"/>
        <v>0</v>
      </c>
      <c r="X74" s="216">
        <f t="shared" si="14"/>
        <v>0</v>
      </c>
      <c r="Y74" s="45"/>
      <c r="Z74" s="154"/>
      <c r="AA74" s="155"/>
      <c r="AB74" s="170"/>
      <c r="AC74" s="111"/>
    </row>
    <row r="75" spans="1:29">
      <c r="A75" s="45"/>
      <c r="B75" s="239"/>
      <c r="C75" s="37"/>
      <c r="D75" s="205"/>
      <c r="E75" s="37"/>
      <c r="F75" s="241">
        <f>SUMIFS($AK$12:AK$20,AH$12:AH$20,B75)</f>
        <v>0</v>
      </c>
      <c r="G75" s="7"/>
      <c r="H75" s="7"/>
      <c r="I75" s="7"/>
      <c r="J75" s="7"/>
      <c r="K75" s="7"/>
      <c r="L75" s="7"/>
      <c r="M75" s="158">
        <f t="shared" si="15"/>
        <v>0</v>
      </c>
      <c r="N75" s="41">
        <f t="shared" si="16"/>
        <v>0</v>
      </c>
      <c r="O75" s="41">
        <f t="shared" si="17"/>
        <v>0</v>
      </c>
      <c r="P75" s="41">
        <f t="shared" si="18"/>
        <v>0</v>
      </c>
      <c r="Q75" s="41">
        <f t="shared" si="19"/>
        <v>0</v>
      </c>
      <c r="R75" s="41">
        <f t="shared" si="20"/>
        <v>0</v>
      </c>
      <c r="S75" s="41">
        <f t="shared" si="21"/>
        <v>0</v>
      </c>
      <c r="T75" s="221">
        <f t="shared" ref="T75:T106" si="22">SUM(N75:S75)</f>
        <v>0</v>
      </c>
      <c r="U75" s="221">
        <f t="shared" si="10"/>
        <v>0</v>
      </c>
      <c r="V75" s="221">
        <f t="shared" si="11"/>
        <v>0</v>
      </c>
      <c r="W75" s="242">
        <f t="shared" ref="W75:W106" si="23">SUM(T75:V75)*0.065</f>
        <v>0</v>
      </c>
      <c r="X75" s="216">
        <f t="shared" ref="X75:X106" si="24">SUM(T75:W75)</f>
        <v>0</v>
      </c>
      <c r="Y75" s="45"/>
      <c r="Z75" s="154"/>
      <c r="AA75" s="155"/>
      <c r="AB75" s="170"/>
      <c r="AC75" s="111"/>
    </row>
    <row r="76" spans="1:29">
      <c r="A76" s="45"/>
      <c r="B76" s="239"/>
      <c r="C76" s="37"/>
      <c r="D76" s="205"/>
      <c r="E76" s="37"/>
      <c r="F76" s="241">
        <f>SUMIFS($AK$12:AK$20,AH$12:AH$20,B76)</f>
        <v>0</v>
      </c>
      <c r="G76" s="7"/>
      <c r="H76" s="7"/>
      <c r="I76" s="7"/>
      <c r="J76" s="7"/>
      <c r="K76" s="7"/>
      <c r="L76" s="7"/>
      <c r="M76" s="158">
        <f t="shared" si="15"/>
        <v>0</v>
      </c>
      <c r="N76" s="41">
        <f t="shared" si="16"/>
        <v>0</v>
      </c>
      <c r="O76" s="41">
        <f t="shared" si="17"/>
        <v>0</v>
      </c>
      <c r="P76" s="41">
        <f t="shared" si="18"/>
        <v>0</v>
      </c>
      <c r="Q76" s="41">
        <f t="shared" si="19"/>
        <v>0</v>
      </c>
      <c r="R76" s="41">
        <f t="shared" si="20"/>
        <v>0</v>
      </c>
      <c r="S76" s="41">
        <f t="shared" si="21"/>
        <v>0</v>
      </c>
      <c r="T76" s="221">
        <f t="shared" si="22"/>
        <v>0</v>
      </c>
      <c r="U76" s="221">
        <f t="shared" ref="U76:U110" si="25">IF(M76&gt;0,$AF$13+($AF$14*(M76/9)),0)</f>
        <v>0</v>
      </c>
      <c r="V76" s="221">
        <f t="shared" ref="V76:V110" si="26">T76*$AF$12</f>
        <v>0</v>
      </c>
      <c r="W76" s="242">
        <f t="shared" si="23"/>
        <v>0</v>
      </c>
      <c r="X76" s="216">
        <f t="shared" si="24"/>
        <v>0</v>
      </c>
      <c r="Y76" s="45"/>
      <c r="Z76" s="154"/>
      <c r="AA76" s="155"/>
      <c r="AB76" s="170"/>
      <c r="AC76" s="111"/>
    </row>
    <row r="77" spans="1:29">
      <c r="A77" s="45"/>
      <c r="B77" s="239"/>
      <c r="C77" s="37"/>
      <c r="D77" s="205"/>
      <c r="E77" s="37"/>
      <c r="F77" s="241">
        <f>SUMIFS($AK$12:AK$20,AH$12:AH$20,B77)</f>
        <v>0</v>
      </c>
      <c r="G77" s="7"/>
      <c r="H77" s="7"/>
      <c r="I77" s="7"/>
      <c r="J77" s="7"/>
      <c r="K77" s="7"/>
      <c r="L77" s="7"/>
      <c r="M77" s="158">
        <f t="shared" si="15"/>
        <v>0</v>
      </c>
      <c r="N77" s="41">
        <f t="shared" si="16"/>
        <v>0</v>
      </c>
      <c r="O77" s="41">
        <f t="shared" si="17"/>
        <v>0</v>
      </c>
      <c r="P77" s="41">
        <f t="shared" si="18"/>
        <v>0</v>
      </c>
      <c r="Q77" s="41">
        <f t="shared" si="19"/>
        <v>0</v>
      </c>
      <c r="R77" s="41">
        <f t="shared" si="20"/>
        <v>0</v>
      </c>
      <c r="S77" s="41">
        <f t="shared" si="21"/>
        <v>0</v>
      </c>
      <c r="T77" s="221">
        <f t="shared" si="22"/>
        <v>0</v>
      </c>
      <c r="U77" s="221">
        <f t="shared" si="25"/>
        <v>0</v>
      </c>
      <c r="V77" s="221">
        <f t="shared" si="26"/>
        <v>0</v>
      </c>
      <c r="W77" s="242">
        <f t="shared" si="23"/>
        <v>0</v>
      </c>
      <c r="X77" s="216">
        <f t="shared" si="24"/>
        <v>0</v>
      </c>
      <c r="Y77" s="45"/>
      <c r="Z77" s="154"/>
      <c r="AA77" s="155"/>
      <c r="AB77" s="170"/>
      <c r="AC77" s="111"/>
    </row>
    <row r="78" spans="1:29">
      <c r="A78" s="45"/>
      <c r="B78" s="239"/>
      <c r="C78" s="37"/>
      <c r="D78" s="205"/>
      <c r="E78" s="37"/>
      <c r="F78" s="241">
        <f>SUMIFS($AK$12:AK$20,AH$12:AH$20,B78)</f>
        <v>0</v>
      </c>
      <c r="G78" s="7"/>
      <c r="H78" s="7"/>
      <c r="I78" s="7"/>
      <c r="J78" s="7"/>
      <c r="K78" s="7"/>
      <c r="L78" s="7"/>
      <c r="M78" s="158">
        <f t="shared" si="15"/>
        <v>0</v>
      </c>
      <c r="N78" s="41">
        <f t="shared" si="16"/>
        <v>0</v>
      </c>
      <c r="O78" s="41">
        <f t="shared" si="17"/>
        <v>0</v>
      </c>
      <c r="P78" s="41">
        <f t="shared" si="18"/>
        <v>0</v>
      </c>
      <c r="Q78" s="41">
        <f t="shared" si="19"/>
        <v>0</v>
      </c>
      <c r="R78" s="41">
        <f t="shared" si="20"/>
        <v>0</v>
      </c>
      <c r="S78" s="41">
        <f t="shared" si="21"/>
        <v>0</v>
      </c>
      <c r="T78" s="221">
        <f t="shared" si="22"/>
        <v>0</v>
      </c>
      <c r="U78" s="221">
        <f t="shared" si="25"/>
        <v>0</v>
      </c>
      <c r="V78" s="221">
        <f t="shared" si="26"/>
        <v>0</v>
      </c>
      <c r="W78" s="242">
        <f t="shared" si="23"/>
        <v>0</v>
      </c>
      <c r="X78" s="216">
        <f t="shared" si="24"/>
        <v>0</v>
      </c>
      <c r="Y78" s="45"/>
      <c r="Z78" s="154"/>
      <c r="AA78" s="155"/>
      <c r="AB78" s="170"/>
      <c r="AC78" s="111"/>
    </row>
    <row r="79" spans="1:29">
      <c r="A79" s="45"/>
      <c r="B79" s="239"/>
      <c r="C79" s="37"/>
      <c r="D79" s="205"/>
      <c r="E79" s="37"/>
      <c r="F79" s="241">
        <f>SUMIFS($AK$12:AK$20,AH$12:AH$20,B79)</f>
        <v>0</v>
      </c>
      <c r="G79" s="7"/>
      <c r="H79" s="7"/>
      <c r="I79" s="7"/>
      <c r="J79" s="7"/>
      <c r="K79" s="7"/>
      <c r="L79" s="7"/>
      <c r="M79" s="158">
        <f t="shared" si="15"/>
        <v>0</v>
      </c>
      <c r="N79" s="41">
        <f t="shared" si="16"/>
        <v>0</v>
      </c>
      <c r="O79" s="41">
        <f t="shared" si="17"/>
        <v>0</v>
      </c>
      <c r="P79" s="41">
        <f t="shared" si="18"/>
        <v>0</v>
      </c>
      <c r="Q79" s="41">
        <f t="shared" si="19"/>
        <v>0</v>
      </c>
      <c r="R79" s="41">
        <f t="shared" si="20"/>
        <v>0</v>
      </c>
      <c r="S79" s="41">
        <f t="shared" si="21"/>
        <v>0</v>
      </c>
      <c r="T79" s="221">
        <f t="shared" si="22"/>
        <v>0</v>
      </c>
      <c r="U79" s="221">
        <f t="shared" si="25"/>
        <v>0</v>
      </c>
      <c r="V79" s="221">
        <f t="shared" si="26"/>
        <v>0</v>
      </c>
      <c r="W79" s="242">
        <f t="shared" si="23"/>
        <v>0</v>
      </c>
      <c r="X79" s="216">
        <f t="shared" si="24"/>
        <v>0</v>
      </c>
      <c r="Y79" s="45"/>
      <c r="Z79" s="154"/>
      <c r="AA79" s="155"/>
      <c r="AB79" s="170"/>
      <c r="AC79" s="111"/>
    </row>
    <row r="80" spans="1:29">
      <c r="B80" s="239"/>
      <c r="C80" s="37"/>
      <c r="D80" s="205"/>
      <c r="E80" s="37"/>
      <c r="F80" s="241">
        <f>SUMIFS($AK$12:AK$20,AH$12:AH$20,B80)</f>
        <v>0</v>
      </c>
      <c r="G80" s="7"/>
      <c r="H80" s="7"/>
      <c r="I80" s="7"/>
      <c r="J80" s="7"/>
      <c r="K80" s="7"/>
      <c r="L80" s="7"/>
      <c r="M80" s="158">
        <f t="shared" si="15"/>
        <v>0</v>
      </c>
      <c r="N80" s="41">
        <f t="shared" si="16"/>
        <v>0</v>
      </c>
      <c r="O80" s="41">
        <f t="shared" si="17"/>
        <v>0</v>
      </c>
      <c r="P80" s="41">
        <f t="shared" si="18"/>
        <v>0</v>
      </c>
      <c r="Q80" s="41">
        <f t="shared" si="19"/>
        <v>0</v>
      </c>
      <c r="R80" s="41">
        <f t="shared" si="20"/>
        <v>0</v>
      </c>
      <c r="S80" s="41">
        <f t="shared" si="21"/>
        <v>0</v>
      </c>
      <c r="T80" s="221">
        <f t="shared" si="22"/>
        <v>0</v>
      </c>
      <c r="U80" s="221">
        <f t="shared" si="25"/>
        <v>0</v>
      </c>
      <c r="V80" s="221">
        <f t="shared" si="26"/>
        <v>0</v>
      </c>
      <c r="W80" s="242">
        <f t="shared" si="23"/>
        <v>0</v>
      </c>
      <c r="X80" s="216">
        <f t="shared" si="24"/>
        <v>0</v>
      </c>
      <c r="Z80" s="154"/>
      <c r="AA80" s="155"/>
      <c r="AB80" s="170"/>
      <c r="AC80" s="111"/>
    </row>
    <row r="81" spans="2:29">
      <c r="B81" s="239"/>
      <c r="C81" s="37"/>
      <c r="D81" s="205"/>
      <c r="E81" s="37"/>
      <c r="F81" s="241">
        <f>SUMIFS($AK$12:AK$20,AH$12:AH$20,B81)</f>
        <v>0</v>
      </c>
      <c r="G81" s="7"/>
      <c r="H81" s="7"/>
      <c r="I81" s="7"/>
      <c r="J81" s="7"/>
      <c r="K81" s="7"/>
      <c r="L81" s="7"/>
      <c r="M81" s="158">
        <f t="shared" si="15"/>
        <v>0</v>
      </c>
      <c r="N81" s="41">
        <f t="shared" si="16"/>
        <v>0</v>
      </c>
      <c r="O81" s="41">
        <f t="shared" si="17"/>
        <v>0</v>
      </c>
      <c r="P81" s="41">
        <f t="shared" si="18"/>
        <v>0</v>
      </c>
      <c r="Q81" s="41">
        <f t="shared" si="19"/>
        <v>0</v>
      </c>
      <c r="R81" s="41">
        <f t="shared" si="20"/>
        <v>0</v>
      </c>
      <c r="S81" s="41">
        <f t="shared" si="21"/>
        <v>0</v>
      </c>
      <c r="T81" s="221">
        <f t="shared" si="22"/>
        <v>0</v>
      </c>
      <c r="U81" s="221">
        <f t="shared" si="25"/>
        <v>0</v>
      </c>
      <c r="V81" s="221">
        <f t="shared" si="26"/>
        <v>0</v>
      </c>
      <c r="W81" s="242">
        <f t="shared" si="23"/>
        <v>0</v>
      </c>
      <c r="X81" s="216">
        <f t="shared" si="24"/>
        <v>0</v>
      </c>
      <c r="Z81" s="154"/>
      <c r="AA81" s="155"/>
      <c r="AB81" s="170"/>
      <c r="AC81" s="111"/>
    </row>
    <row r="82" spans="2:29">
      <c r="B82" s="239"/>
      <c r="C82" s="37"/>
      <c r="D82" s="205"/>
      <c r="E82" s="37"/>
      <c r="F82" s="241">
        <f>SUMIFS($AK$12:AK$20,AH$12:AH$20,B82)</f>
        <v>0</v>
      </c>
      <c r="G82" s="7"/>
      <c r="H82" s="7"/>
      <c r="I82" s="7"/>
      <c r="J82" s="7"/>
      <c r="K82" s="7"/>
      <c r="L82" s="7"/>
      <c r="M82" s="158">
        <f t="shared" si="15"/>
        <v>0</v>
      </c>
      <c r="N82" s="41">
        <f t="shared" si="16"/>
        <v>0</v>
      </c>
      <c r="O82" s="41">
        <f t="shared" si="17"/>
        <v>0</v>
      </c>
      <c r="P82" s="41">
        <f t="shared" si="18"/>
        <v>0</v>
      </c>
      <c r="Q82" s="41">
        <f t="shared" si="19"/>
        <v>0</v>
      </c>
      <c r="R82" s="41">
        <f t="shared" si="20"/>
        <v>0</v>
      </c>
      <c r="S82" s="41">
        <f t="shared" si="21"/>
        <v>0</v>
      </c>
      <c r="T82" s="221">
        <f t="shared" si="22"/>
        <v>0</v>
      </c>
      <c r="U82" s="221">
        <f t="shared" si="25"/>
        <v>0</v>
      </c>
      <c r="V82" s="221">
        <f t="shared" si="26"/>
        <v>0</v>
      </c>
      <c r="W82" s="242">
        <f t="shared" si="23"/>
        <v>0</v>
      </c>
      <c r="X82" s="216">
        <f t="shared" si="24"/>
        <v>0</v>
      </c>
      <c r="Z82" s="154"/>
      <c r="AA82" s="155"/>
      <c r="AB82" s="170"/>
      <c r="AC82" s="111"/>
    </row>
    <row r="83" spans="2:29">
      <c r="B83" s="239"/>
      <c r="C83" s="37"/>
      <c r="D83" s="205"/>
      <c r="E83" s="37"/>
      <c r="F83" s="241">
        <f>SUMIFS($AK$12:AK$20,AH$12:AH$20,B83)</f>
        <v>0</v>
      </c>
      <c r="G83" s="7"/>
      <c r="H83" s="7"/>
      <c r="I83" s="7"/>
      <c r="J83" s="7"/>
      <c r="K83" s="7"/>
      <c r="L83" s="7"/>
      <c r="M83" s="158">
        <f t="shared" si="15"/>
        <v>0</v>
      </c>
      <c r="N83" s="41">
        <f t="shared" si="16"/>
        <v>0</v>
      </c>
      <c r="O83" s="41">
        <f t="shared" si="17"/>
        <v>0</v>
      </c>
      <c r="P83" s="41">
        <f t="shared" si="18"/>
        <v>0</v>
      </c>
      <c r="Q83" s="41">
        <f t="shared" si="19"/>
        <v>0</v>
      </c>
      <c r="R83" s="41">
        <f t="shared" si="20"/>
        <v>0</v>
      </c>
      <c r="S83" s="41">
        <f t="shared" si="21"/>
        <v>0</v>
      </c>
      <c r="T83" s="221">
        <f t="shared" si="22"/>
        <v>0</v>
      </c>
      <c r="U83" s="221">
        <f t="shared" si="25"/>
        <v>0</v>
      </c>
      <c r="V83" s="221">
        <f t="shared" si="26"/>
        <v>0</v>
      </c>
      <c r="W83" s="242">
        <f t="shared" si="23"/>
        <v>0</v>
      </c>
      <c r="X83" s="216">
        <f t="shared" si="24"/>
        <v>0</v>
      </c>
      <c r="Z83" s="154"/>
      <c r="AA83" s="155"/>
      <c r="AB83" s="170"/>
      <c r="AC83" s="111"/>
    </row>
    <row r="84" spans="2:29">
      <c r="B84" s="239"/>
      <c r="C84" s="37"/>
      <c r="D84" s="205"/>
      <c r="E84" s="37"/>
      <c r="F84" s="241">
        <f>SUMIFS($AK$12:AK$20,AH$12:AH$20,B84)</f>
        <v>0</v>
      </c>
      <c r="G84" s="7"/>
      <c r="H84" s="7"/>
      <c r="I84" s="7"/>
      <c r="J84" s="7"/>
      <c r="K84" s="7"/>
      <c r="L84" s="7"/>
      <c r="M84" s="158">
        <f t="shared" si="15"/>
        <v>0</v>
      </c>
      <c r="N84" s="41">
        <f t="shared" si="16"/>
        <v>0</v>
      </c>
      <c r="O84" s="41">
        <f t="shared" si="17"/>
        <v>0</v>
      </c>
      <c r="P84" s="41">
        <f t="shared" si="18"/>
        <v>0</v>
      </c>
      <c r="Q84" s="41">
        <f t="shared" si="19"/>
        <v>0</v>
      </c>
      <c r="R84" s="41">
        <f t="shared" si="20"/>
        <v>0</v>
      </c>
      <c r="S84" s="41">
        <f t="shared" si="21"/>
        <v>0</v>
      </c>
      <c r="T84" s="221">
        <f t="shared" si="22"/>
        <v>0</v>
      </c>
      <c r="U84" s="221">
        <f t="shared" si="25"/>
        <v>0</v>
      </c>
      <c r="V84" s="221">
        <f t="shared" si="26"/>
        <v>0</v>
      </c>
      <c r="W84" s="242">
        <f t="shared" si="23"/>
        <v>0</v>
      </c>
      <c r="X84" s="216">
        <f t="shared" si="24"/>
        <v>0</v>
      </c>
      <c r="Z84" s="154"/>
      <c r="AA84" s="155"/>
      <c r="AB84" s="170"/>
      <c r="AC84" s="111"/>
    </row>
    <row r="85" spans="2:29">
      <c r="B85" s="239"/>
      <c r="C85" s="37"/>
      <c r="D85" s="205"/>
      <c r="E85" s="37"/>
      <c r="F85" s="241">
        <f>SUMIFS($AK$12:AK$20,AH$12:AH$20,B85)</f>
        <v>0</v>
      </c>
      <c r="G85" s="7"/>
      <c r="H85" s="7"/>
      <c r="I85" s="7"/>
      <c r="J85" s="7"/>
      <c r="K85" s="7"/>
      <c r="L85" s="7"/>
      <c r="M85" s="158">
        <f t="shared" si="15"/>
        <v>0</v>
      </c>
      <c r="N85" s="41">
        <f t="shared" si="16"/>
        <v>0</v>
      </c>
      <c r="O85" s="41">
        <f t="shared" si="17"/>
        <v>0</v>
      </c>
      <c r="P85" s="41">
        <f t="shared" si="18"/>
        <v>0</v>
      </c>
      <c r="Q85" s="41">
        <f t="shared" si="19"/>
        <v>0</v>
      </c>
      <c r="R85" s="41">
        <f t="shared" si="20"/>
        <v>0</v>
      </c>
      <c r="S85" s="41">
        <f t="shared" si="21"/>
        <v>0</v>
      </c>
      <c r="T85" s="221">
        <f t="shared" si="22"/>
        <v>0</v>
      </c>
      <c r="U85" s="221">
        <f t="shared" si="25"/>
        <v>0</v>
      </c>
      <c r="V85" s="221">
        <f t="shared" si="26"/>
        <v>0</v>
      </c>
      <c r="W85" s="242">
        <f t="shared" si="23"/>
        <v>0</v>
      </c>
      <c r="X85" s="216">
        <f t="shared" si="24"/>
        <v>0</v>
      </c>
      <c r="Z85" s="154"/>
      <c r="AA85" s="155"/>
      <c r="AB85" s="170"/>
      <c r="AC85" s="111"/>
    </row>
    <row r="86" spans="2:29">
      <c r="B86" s="239"/>
      <c r="C86" s="37"/>
      <c r="D86" s="205"/>
      <c r="E86" s="37"/>
      <c r="F86" s="241">
        <f>SUMIFS($AK$12:AK$20,AH$12:AH$20,B86)</f>
        <v>0</v>
      </c>
      <c r="G86" s="7"/>
      <c r="H86" s="7"/>
      <c r="I86" s="7"/>
      <c r="J86" s="7"/>
      <c r="K86" s="7"/>
      <c r="L86" s="7"/>
      <c r="M86" s="158">
        <f t="shared" si="15"/>
        <v>0</v>
      </c>
      <c r="N86" s="41">
        <f t="shared" si="16"/>
        <v>0</v>
      </c>
      <c r="O86" s="41">
        <f t="shared" si="17"/>
        <v>0</v>
      </c>
      <c r="P86" s="41">
        <f t="shared" si="18"/>
        <v>0</v>
      </c>
      <c r="Q86" s="41">
        <f t="shared" si="19"/>
        <v>0</v>
      </c>
      <c r="R86" s="41">
        <f t="shared" si="20"/>
        <v>0</v>
      </c>
      <c r="S86" s="41">
        <f t="shared" si="21"/>
        <v>0</v>
      </c>
      <c r="T86" s="221">
        <f t="shared" si="22"/>
        <v>0</v>
      </c>
      <c r="U86" s="221">
        <f t="shared" si="25"/>
        <v>0</v>
      </c>
      <c r="V86" s="221">
        <f t="shared" si="26"/>
        <v>0</v>
      </c>
      <c r="W86" s="242">
        <f t="shared" si="23"/>
        <v>0</v>
      </c>
      <c r="X86" s="216">
        <f t="shared" si="24"/>
        <v>0</v>
      </c>
      <c r="Z86" s="154"/>
      <c r="AA86" s="155"/>
      <c r="AB86" s="170"/>
      <c r="AC86" s="111"/>
    </row>
    <row r="87" spans="2:29">
      <c r="B87" s="239"/>
      <c r="C87" s="37"/>
      <c r="D87" s="205"/>
      <c r="E87" s="37"/>
      <c r="F87" s="241">
        <f>SUMIFS($AK$12:AK$20,AH$12:AH$20,B87)</f>
        <v>0</v>
      </c>
      <c r="G87" s="7"/>
      <c r="H87" s="7"/>
      <c r="I87" s="7"/>
      <c r="J87" s="7"/>
      <c r="K87" s="7"/>
      <c r="L87" s="7"/>
      <c r="M87" s="158">
        <f t="shared" si="15"/>
        <v>0</v>
      </c>
      <c r="N87" s="41">
        <f t="shared" si="16"/>
        <v>0</v>
      </c>
      <c r="O87" s="41">
        <f t="shared" si="17"/>
        <v>0</v>
      </c>
      <c r="P87" s="41">
        <f t="shared" si="18"/>
        <v>0</v>
      </c>
      <c r="Q87" s="41">
        <f t="shared" si="19"/>
        <v>0</v>
      </c>
      <c r="R87" s="41">
        <f t="shared" si="20"/>
        <v>0</v>
      </c>
      <c r="S87" s="41">
        <f t="shared" si="21"/>
        <v>0</v>
      </c>
      <c r="T87" s="221">
        <f t="shared" si="22"/>
        <v>0</v>
      </c>
      <c r="U87" s="221">
        <f t="shared" si="25"/>
        <v>0</v>
      </c>
      <c r="V87" s="221">
        <f t="shared" si="26"/>
        <v>0</v>
      </c>
      <c r="W87" s="242">
        <f t="shared" si="23"/>
        <v>0</v>
      </c>
      <c r="X87" s="216">
        <f t="shared" si="24"/>
        <v>0</v>
      </c>
      <c r="Z87" s="154"/>
      <c r="AA87" s="155"/>
      <c r="AB87" s="170"/>
      <c r="AC87" s="111"/>
    </row>
    <row r="88" spans="2:29">
      <c r="B88" s="239"/>
      <c r="C88" s="37"/>
      <c r="D88" s="205"/>
      <c r="E88" s="37"/>
      <c r="F88" s="241">
        <f>SUMIFS($AK$12:AK$20,AH$12:AH$20,B88)</f>
        <v>0</v>
      </c>
      <c r="G88" s="7"/>
      <c r="H88" s="7"/>
      <c r="I88" s="7"/>
      <c r="J88" s="7"/>
      <c r="K88" s="7"/>
      <c r="L88" s="7"/>
      <c r="M88" s="158">
        <f t="shared" si="15"/>
        <v>0</v>
      </c>
      <c r="N88" s="41">
        <f t="shared" si="16"/>
        <v>0</v>
      </c>
      <c r="O88" s="41">
        <f t="shared" si="17"/>
        <v>0</v>
      </c>
      <c r="P88" s="41">
        <f t="shared" si="18"/>
        <v>0</v>
      </c>
      <c r="Q88" s="41">
        <f t="shared" si="19"/>
        <v>0</v>
      </c>
      <c r="R88" s="41">
        <f t="shared" si="20"/>
        <v>0</v>
      </c>
      <c r="S88" s="41">
        <f t="shared" si="21"/>
        <v>0</v>
      </c>
      <c r="T88" s="221">
        <f t="shared" si="22"/>
        <v>0</v>
      </c>
      <c r="U88" s="221">
        <f t="shared" si="25"/>
        <v>0</v>
      </c>
      <c r="V88" s="221">
        <f t="shared" si="26"/>
        <v>0</v>
      </c>
      <c r="W88" s="242">
        <f t="shared" si="23"/>
        <v>0</v>
      </c>
      <c r="X88" s="216">
        <f t="shared" si="24"/>
        <v>0</v>
      </c>
      <c r="Z88" s="154"/>
      <c r="AA88" s="155"/>
      <c r="AB88" s="170"/>
      <c r="AC88" s="111"/>
    </row>
    <row r="89" spans="2:29">
      <c r="B89" s="239"/>
      <c r="C89" s="37"/>
      <c r="D89" s="205"/>
      <c r="E89" s="37"/>
      <c r="F89" s="241">
        <f>SUMIFS($AK$12:AK$20,AH$12:AH$20,B89)</f>
        <v>0</v>
      </c>
      <c r="G89" s="7"/>
      <c r="H89" s="7"/>
      <c r="I89" s="7"/>
      <c r="J89" s="7"/>
      <c r="K89" s="7"/>
      <c r="L89" s="7"/>
      <c r="M89" s="158">
        <f t="shared" si="15"/>
        <v>0</v>
      </c>
      <c r="N89" s="41">
        <f t="shared" si="16"/>
        <v>0</v>
      </c>
      <c r="O89" s="41">
        <f t="shared" si="17"/>
        <v>0</v>
      </c>
      <c r="P89" s="41">
        <f t="shared" si="18"/>
        <v>0</v>
      </c>
      <c r="Q89" s="41">
        <f t="shared" si="19"/>
        <v>0</v>
      </c>
      <c r="R89" s="41">
        <f t="shared" si="20"/>
        <v>0</v>
      </c>
      <c r="S89" s="41">
        <f t="shared" si="21"/>
        <v>0</v>
      </c>
      <c r="T89" s="221">
        <f t="shared" si="22"/>
        <v>0</v>
      </c>
      <c r="U89" s="221">
        <f t="shared" si="25"/>
        <v>0</v>
      </c>
      <c r="V89" s="221">
        <f t="shared" si="26"/>
        <v>0</v>
      </c>
      <c r="W89" s="242">
        <f t="shared" si="23"/>
        <v>0</v>
      </c>
      <c r="X89" s="216">
        <f t="shared" si="24"/>
        <v>0</v>
      </c>
      <c r="Z89" s="154"/>
      <c r="AA89" s="155"/>
      <c r="AB89" s="170"/>
      <c r="AC89" s="111"/>
    </row>
    <row r="90" spans="2:29">
      <c r="B90" s="239"/>
      <c r="C90" s="37"/>
      <c r="D90" s="205"/>
      <c r="E90" s="37"/>
      <c r="F90" s="241">
        <f>SUMIFS($AK$12:AK$20,AH$12:AH$20,B90)</f>
        <v>0</v>
      </c>
      <c r="G90" s="7"/>
      <c r="H90" s="7"/>
      <c r="I90" s="7"/>
      <c r="J90" s="7"/>
      <c r="K90" s="7"/>
      <c r="L90" s="7"/>
      <c r="M90" s="158">
        <f t="shared" si="15"/>
        <v>0</v>
      </c>
      <c r="N90" s="41">
        <f t="shared" si="16"/>
        <v>0</v>
      </c>
      <c r="O90" s="41">
        <f t="shared" si="17"/>
        <v>0</v>
      </c>
      <c r="P90" s="41">
        <f t="shared" si="18"/>
        <v>0</v>
      </c>
      <c r="Q90" s="41">
        <f t="shared" si="19"/>
        <v>0</v>
      </c>
      <c r="R90" s="41">
        <f t="shared" si="20"/>
        <v>0</v>
      </c>
      <c r="S90" s="41">
        <f t="shared" si="21"/>
        <v>0</v>
      </c>
      <c r="T90" s="221">
        <f t="shared" si="22"/>
        <v>0</v>
      </c>
      <c r="U90" s="221">
        <f t="shared" si="25"/>
        <v>0</v>
      </c>
      <c r="V90" s="221">
        <f t="shared" si="26"/>
        <v>0</v>
      </c>
      <c r="W90" s="242">
        <f t="shared" si="23"/>
        <v>0</v>
      </c>
      <c r="X90" s="216">
        <f t="shared" si="24"/>
        <v>0</v>
      </c>
      <c r="Z90" s="154"/>
      <c r="AA90" s="155"/>
      <c r="AB90" s="170"/>
      <c r="AC90" s="111"/>
    </row>
    <row r="91" spans="2:29">
      <c r="B91" s="239"/>
      <c r="C91" s="37"/>
      <c r="D91" s="205"/>
      <c r="E91" s="37"/>
      <c r="F91" s="241">
        <f>SUMIFS($AK$12:AK$20,AH$12:AH$20,B91)</f>
        <v>0</v>
      </c>
      <c r="G91" s="7"/>
      <c r="H91" s="7"/>
      <c r="I91" s="7"/>
      <c r="J91" s="7"/>
      <c r="K91" s="7"/>
      <c r="L91" s="7"/>
      <c r="M91" s="158">
        <f t="shared" si="15"/>
        <v>0</v>
      </c>
      <c r="N91" s="41">
        <f t="shared" si="16"/>
        <v>0</v>
      </c>
      <c r="O91" s="41">
        <f t="shared" si="17"/>
        <v>0</v>
      </c>
      <c r="P91" s="41">
        <f t="shared" si="18"/>
        <v>0</v>
      </c>
      <c r="Q91" s="41">
        <f t="shared" si="19"/>
        <v>0</v>
      </c>
      <c r="R91" s="41">
        <f t="shared" si="20"/>
        <v>0</v>
      </c>
      <c r="S91" s="41">
        <f t="shared" si="21"/>
        <v>0</v>
      </c>
      <c r="T91" s="221">
        <f t="shared" si="22"/>
        <v>0</v>
      </c>
      <c r="U91" s="221">
        <f t="shared" si="25"/>
        <v>0</v>
      </c>
      <c r="V91" s="221">
        <f t="shared" si="26"/>
        <v>0</v>
      </c>
      <c r="W91" s="242">
        <f t="shared" si="23"/>
        <v>0</v>
      </c>
      <c r="X91" s="216">
        <f t="shared" si="24"/>
        <v>0</v>
      </c>
      <c r="Z91" s="154"/>
      <c r="AA91" s="155"/>
      <c r="AB91" s="170"/>
      <c r="AC91" s="111"/>
    </row>
    <row r="92" spans="2:29">
      <c r="B92" s="239"/>
      <c r="C92" s="37"/>
      <c r="D92" s="205"/>
      <c r="E92" s="37"/>
      <c r="F92" s="241">
        <f>SUMIFS($AK$12:AK$20,AH$12:AH$20,B92)</f>
        <v>0</v>
      </c>
      <c r="G92" s="7"/>
      <c r="H92" s="7"/>
      <c r="I92" s="7"/>
      <c r="J92" s="7"/>
      <c r="K92" s="7"/>
      <c r="L92" s="7"/>
      <c r="M92" s="158">
        <f t="shared" si="15"/>
        <v>0</v>
      </c>
      <c r="N92" s="41">
        <f t="shared" si="16"/>
        <v>0</v>
      </c>
      <c r="O92" s="41">
        <f t="shared" si="17"/>
        <v>0</v>
      </c>
      <c r="P92" s="41">
        <f t="shared" si="18"/>
        <v>0</v>
      </c>
      <c r="Q92" s="41">
        <f t="shared" si="19"/>
        <v>0</v>
      </c>
      <c r="R92" s="41">
        <f t="shared" si="20"/>
        <v>0</v>
      </c>
      <c r="S92" s="41">
        <f t="shared" si="21"/>
        <v>0</v>
      </c>
      <c r="T92" s="221">
        <f t="shared" si="22"/>
        <v>0</v>
      </c>
      <c r="U92" s="221">
        <f t="shared" si="25"/>
        <v>0</v>
      </c>
      <c r="V92" s="221">
        <f t="shared" si="26"/>
        <v>0</v>
      </c>
      <c r="W92" s="242">
        <f t="shared" si="23"/>
        <v>0</v>
      </c>
      <c r="X92" s="216">
        <f t="shared" si="24"/>
        <v>0</v>
      </c>
      <c r="Z92" s="154"/>
      <c r="AA92" s="155"/>
      <c r="AB92" s="170"/>
      <c r="AC92" s="111"/>
    </row>
    <row r="93" spans="2:29">
      <c r="B93" s="239"/>
      <c r="C93" s="37"/>
      <c r="D93" s="205"/>
      <c r="E93" s="37"/>
      <c r="F93" s="241">
        <f>SUMIFS($AK$12:AK$20,AH$12:AH$20,B93)</f>
        <v>0</v>
      </c>
      <c r="G93" s="7"/>
      <c r="H93" s="7"/>
      <c r="I93" s="7"/>
      <c r="J93" s="7"/>
      <c r="K93" s="7"/>
      <c r="L93" s="7"/>
      <c r="M93" s="158">
        <f t="shared" si="15"/>
        <v>0</v>
      </c>
      <c r="N93" s="41">
        <f t="shared" si="16"/>
        <v>0</v>
      </c>
      <c r="O93" s="41">
        <f t="shared" si="17"/>
        <v>0</v>
      </c>
      <c r="P93" s="41">
        <f t="shared" si="18"/>
        <v>0</v>
      </c>
      <c r="Q93" s="41">
        <f t="shared" si="19"/>
        <v>0</v>
      </c>
      <c r="R93" s="41">
        <f t="shared" si="20"/>
        <v>0</v>
      </c>
      <c r="S93" s="41">
        <f t="shared" si="21"/>
        <v>0</v>
      </c>
      <c r="T93" s="221">
        <f t="shared" si="22"/>
        <v>0</v>
      </c>
      <c r="U93" s="221">
        <f t="shared" si="25"/>
        <v>0</v>
      </c>
      <c r="V93" s="221">
        <f t="shared" si="26"/>
        <v>0</v>
      </c>
      <c r="W93" s="242">
        <f t="shared" si="23"/>
        <v>0</v>
      </c>
      <c r="X93" s="216">
        <f t="shared" si="24"/>
        <v>0</v>
      </c>
      <c r="Z93" s="154"/>
      <c r="AA93" s="155"/>
      <c r="AB93" s="170"/>
      <c r="AC93" s="111"/>
    </row>
    <row r="94" spans="2:29">
      <c r="B94" s="239"/>
      <c r="C94" s="37"/>
      <c r="D94" s="205"/>
      <c r="E94" s="37"/>
      <c r="F94" s="241">
        <f>SUMIFS($AK$12:AK$20,AH$12:AH$20,B94)</f>
        <v>0</v>
      </c>
      <c r="G94" s="7"/>
      <c r="H94" s="7"/>
      <c r="I94" s="7"/>
      <c r="J94" s="7"/>
      <c r="K94" s="7"/>
      <c r="L94" s="7"/>
      <c r="M94" s="158">
        <f t="shared" si="15"/>
        <v>0</v>
      </c>
      <c r="N94" s="41">
        <f t="shared" si="16"/>
        <v>0</v>
      </c>
      <c r="O94" s="41">
        <f t="shared" si="17"/>
        <v>0</v>
      </c>
      <c r="P94" s="41">
        <f t="shared" si="18"/>
        <v>0</v>
      </c>
      <c r="Q94" s="41">
        <f t="shared" si="19"/>
        <v>0</v>
      </c>
      <c r="R94" s="41">
        <f t="shared" si="20"/>
        <v>0</v>
      </c>
      <c r="S94" s="41">
        <f t="shared" si="21"/>
        <v>0</v>
      </c>
      <c r="T94" s="221">
        <f t="shared" si="22"/>
        <v>0</v>
      </c>
      <c r="U94" s="221">
        <f t="shared" si="25"/>
        <v>0</v>
      </c>
      <c r="V94" s="221">
        <f t="shared" si="26"/>
        <v>0</v>
      </c>
      <c r="W94" s="242">
        <f t="shared" si="23"/>
        <v>0</v>
      </c>
      <c r="X94" s="216">
        <f t="shared" si="24"/>
        <v>0</v>
      </c>
      <c r="Z94" s="154"/>
      <c r="AA94" s="155"/>
      <c r="AB94" s="170"/>
      <c r="AC94" s="111"/>
    </row>
    <row r="95" spans="2:29">
      <c r="B95" s="239"/>
      <c r="C95" s="37"/>
      <c r="D95" s="205"/>
      <c r="E95" s="37"/>
      <c r="F95" s="241">
        <f>SUMIFS($AK$12:AK$20,AH$12:AH$20,B95)</f>
        <v>0</v>
      </c>
      <c r="G95" s="7"/>
      <c r="H95" s="7"/>
      <c r="I95" s="7"/>
      <c r="J95" s="7"/>
      <c r="K95" s="7"/>
      <c r="L95" s="7"/>
      <c r="M95" s="158">
        <f t="shared" si="15"/>
        <v>0</v>
      </c>
      <c r="N95" s="41">
        <f t="shared" si="16"/>
        <v>0</v>
      </c>
      <c r="O95" s="41">
        <f t="shared" si="17"/>
        <v>0</v>
      </c>
      <c r="P95" s="41">
        <f t="shared" si="18"/>
        <v>0</v>
      </c>
      <c r="Q95" s="41">
        <f t="shared" si="19"/>
        <v>0</v>
      </c>
      <c r="R95" s="41">
        <f t="shared" si="20"/>
        <v>0</v>
      </c>
      <c r="S95" s="41">
        <f t="shared" si="21"/>
        <v>0</v>
      </c>
      <c r="T95" s="221">
        <f t="shared" si="22"/>
        <v>0</v>
      </c>
      <c r="U95" s="221">
        <f t="shared" si="25"/>
        <v>0</v>
      </c>
      <c r="V95" s="221">
        <f t="shared" si="26"/>
        <v>0</v>
      </c>
      <c r="W95" s="242">
        <f t="shared" si="23"/>
        <v>0</v>
      </c>
      <c r="X95" s="216">
        <f t="shared" si="24"/>
        <v>0</v>
      </c>
      <c r="Z95" s="154"/>
      <c r="AA95" s="155"/>
      <c r="AB95" s="170"/>
      <c r="AC95" s="111"/>
    </row>
    <row r="96" spans="2:29">
      <c r="B96" s="239"/>
      <c r="C96" s="37"/>
      <c r="D96" s="205"/>
      <c r="E96" s="37"/>
      <c r="F96" s="241">
        <f>SUMIFS($AK$12:AK$20,AH$12:AH$20,B96)</f>
        <v>0</v>
      </c>
      <c r="G96" s="7"/>
      <c r="H96" s="7"/>
      <c r="I96" s="7"/>
      <c r="J96" s="7"/>
      <c r="K96" s="7"/>
      <c r="L96" s="7"/>
      <c r="M96" s="158">
        <f t="shared" si="15"/>
        <v>0</v>
      </c>
      <c r="N96" s="41">
        <f t="shared" si="16"/>
        <v>0</v>
      </c>
      <c r="O96" s="41">
        <f t="shared" si="17"/>
        <v>0</v>
      </c>
      <c r="P96" s="41">
        <f t="shared" si="18"/>
        <v>0</v>
      </c>
      <c r="Q96" s="41">
        <f t="shared" si="19"/>
        <v>0</v>
      </c>
      <c r="R96" s="41">
        <f t="shared" si="20"/>
        <v>0</v>
      </c>
      <c r="S96" s="41">
        <f t="shared" si="21"/>
        <v>0</v>
      </c>
      <c r="T96" s="221">
        <f t="shared" si="22"/>
        <v>0</v>
      </c>
      <c r="U96" s="221">
        <f t="shared" si="25"/>
        <v>0</v>
      </c>
      <c r="V96" s="221">
        <f t="shared" si="26"/>
        <v>0</v>
      </c>
      <c r="W96" s="242">
        <f t="shared" si="23"/>
        <v>0</v>
      </c>
      <c r="X96" s="216">
        <f t="shared" si="24"/>
        <v>0</v>
      </c>
      <c r="Z96" s="154"/>
      <c r="AA96" s="155"/>
      <c r="AB96" s="170"/>
      <c r="AC96" s="111"/>
    </row>
    <row r="97" spans="2:29">
      <c r="B97" s="239"/>
      <c r="C97" s="37"/>
      <c r="D97" s="205"/>
      <c r="E97" s="37"/>
      <c r="F97" s="241">
        <f>SUMIFS($AK$12:AK$20,AH$12:AH$20,B97)</f>
        <v>0</v>
      </c>
      <c r="G97" s="7"/>
      <c r="H97" s="7"/>
      <c r="I97" s="7"/>
      <c r="J97" s="7"/>
      <c r="K97" s="7"/>
      <c r="L97" s="7"/>
      <c r="M97" s="158">
        <f t="shared" si="15"/>
        <v>0</v>
      </c>
      <c r="N97" s="41">
        <f t="shared" si="16"/>
        <v>0</v>
      </c>
      <c r="O97" s="41">
        <f t="shared" si="17"/>
        <v>0</v>
      </c>
      <c r="P97" s="41">
        <f t="shared" si="18"/>
        <v>0</v>
      </c>
      <c r="Q97" s="41">
        <f t="shared" si="19"/>
        <v>0</v>
      </c>
      <c r="R97" s="41">
        <f t="shared" si="20"/>
        <v>0</v>
      </c>
      <c r="S97" s="41">
        <f t="shared" si="21"/>
        <v>0</v>
      </c>
      <c r="T97" s="221">
        <f t="shared" si="22"/>
        <v>0</v>
      </c>
      <c r="U97" s="221">
        <f t="shared" si="25"/>
        <v>0</v>
      </c>
      <c r="V97" s="221">
        <f t="shared" si="26"/>
        <v>0</v>
      </c>
      <c r="W97" s="242">
        <f t="shared" si="23"/>
        <v>0</v>
      </c>
      <c r="X97" s="216">
        <f t="shared" si="24"/>
        <v>0</v>
      </c>
      <c r="Z97" s="154"/>
      <c r="AA97" s="155"/>
      <c r="AB97" s="170"/>
      <c r="AC97" s="111"/>
    </row>
    <row r="98" spans="2:29">
      <c r="B98" s="239"/>
      <c r="C98" s="37"/>
      <c r="D98" s="205"/>
      <c r="E98" s="37"/>
      <c r="F98" s="241">
        <f>SUMIFS($AK$12:AK$20,AH$12:AH$20,B98)</f>
        <v>0</v>
      </c>
      <c r="G98" s="7"/>
      <c r="H98" s="7"/>
      <c r="I98" s="7"/>
      <c r="J98" s="7"/>
      <c r="K98" s="7"/>
      <c r="L98" s="7"/>
      <c r="M98" s="158">
        <f t="shared" si="15"/>
        <v>0</v>
      </c>
      <c r="N98" s="41">
        <f t="shared" si="16"/>
        <v>0</v>
      </c>
      <c r="O98" s="41">
        <f t="shared" si="17"/>
        <v>0</v>
      </c>
      <c r="P98" s="41">
        <f t="shared" si="18"/>
        <v>0</v>
      </c>
      <c r="Q98" s="41">
        <f t="shared" si="19"/>
        <v>0</v>
      </c>
      <c r="R98" s="41">
        <f t="shared" si="20"/>
        <v>0</v>
      </c>
      <c r="S98" s="41">
        <f t="shared" si="21"/>
        <v>0</v>
      </c>
      <c r="T98" s="221">
        <f t="shared" si="22"/>
        <v>0</v>
      </c>
      <c r="U98" s="221">
        <f t="shared" si="25"/>
        <v>0</v>
      </c>
      <c r="V98" s="221">
        <f t="shared" si="26"/>
        <v>0</v>
      </c>
      <c r="W98" s="242">
        <f t="shared" si="23"/>
        <v>0</v>
      </c>
      <c r="X98" s="216">
        <f t="shared" si="24"/>
        <v>0</v>
      </c>
      <c r="Z98" s="154"/>
      <c r="AA98" s="155"/>
      <c r="AB98" s="170"/>
      <c r="AC98" s="111"/>
    </row>
    <row r="99" spans="2:29">
      <c r="B99" s="239"/>
      <c r="C99" s="37"/>
      <c r="D99" s="205"/>
      <c r="E99" s="37"/>
      <c r="F99" s="241">
        <f>SUMIFS($AK$12:AK$20,AH$12:AH$20,B99)</f>
        <v>0</v>
      </c>
      <c r="G99" s="7"/>
      <c r="H99" s="7"/>
      <c r="I99" s="7"/>
      <c r="J99" s="7"/>
      <c r="K99" s="7"/>
      <c r="L99" s="7"/>
      <c r="M99" s="158">
        <f t="shared" si="15"/>
        <v>0</v>
      </c>
      <c r="N99" s="41">
        <f t="shared" si="16"/>
        <v>0</v>
      </c>
      <c r="O99" s="41">
        <f t="shared" si="17"/>
        <v>0</v>
      </c>
      <c r="P99" s="41">
        <f t="shared" si="18"/>
        <v>0</v>
      </c>
      <c r="Q99" s="41">
        <f t="shared" si="19"/>
        <v>0</v>
      </c>
      <c r="R99" s="41">
        <f t="shared" si="20"/>
        <v>0</v>
      </c>
      <c r="S99" s="41">
        <f t="shared" si="21"/>
        <v>0</v>
      </c>
      <c r="T99" s="221">
        <f t="shared" si="22"/>
        <v>0</v>
      </c>
      <c r="U99" s="221">
        <f t="shared" si="25"/>
        <v>0</v>
      </c>
      <c r="V99" s="221">
        <f t="shared" si="26"/>
        <v>0</v>
      </c>
      <c r="W99" s="242">
        <f t="shared" si="23"/>
        <v>0</v>
      </c>
      <c r="X99" s="216">
        <f t="shared" si="24"/>
        <v>0</v>
      </c>
      <c r="Z99" s="154"/>
      <c r="AA99" s="155"/>
      <c r="AB99" s="170"/>
      <c r="AC99" s="111"/>
    </row>
    <row r="100" spans="2:29">
      <c r="B100" s="239"/>
      <c r="C100" s="37"/>
      <c r="D100" s="205"/>
      <c r="E100" s="37"/>
      <c r="F100" s="241">
        <f>SUMIFS($AK$12:AK$20,AH$12:AH$20,B100)</f>
        <v>0</v>
      </c>
      <c r="G100" s="7"/>
      <c r="H100" s="7"/>
      <c r="I100" s="7"/>
      <c r="J100" s="7"/>
      <c r="K100" s="7"/>
      <c r="L100" s="7"/>
      <c r="M100" s="158">
        <f t="shared" si="15"/>
        <v>0</v>
      </c>
      <c r="N100" s="41">
        <f t="shared" si="16"/>
        <v>0</v>
      </c>
      <c r="O100" s="41">
        <f t="shared" si="17"/>
        <v>0</v>
      </c>
      <c r="P100" s="41">
        <f t="shared" si="18"/>
        <v>0</v>
      </c>
      <c r="Q100" s="41">
        <f t="shared" si="19"/>
        <v>0</v>
      </c>
      <c r="R100" s="41">
        <f t="shared" si="20"/>
        <v>0</v>
      </c>
      <c r="S100" s="41">
        <f t="shared" si="21"/>
        <v>0</v>
      </c>
      <c r="T100" s="221">
        <f t="shared" si="22"/>
        <v>0</v>
      </c>
      <c r="U100" s="221">
        <f t="shared" si="25"/>
        <v>0</v>
      </c>
      <c r="V100" s="221">
        <f t="shared" si="26"/>
        <v>0</v>
      </c>
      <c r="W100" s="242">
        <f t="shared" si="23"/>
        <v>0</v>
      </c>
      <c r="X100" s="216">
        <f t="shared" si="24"/>
        <v>0</v>
      </c>
      <c r="Z100" s="154"/>
      <c r="AA100" s="155"/>
      <c r="AB100" s="170"/>
      <c r="AC100" s="111"/>
    </row>
    <row r="101" spans="2:29">
      <c r="B101" s="239"/>
      <c r="C101" s="37"/>
      <c r="D101" s="205"/>
      <c r="E101" s="37"/>
      <c r="F101" s="241">
        <f>SUMIFS($AK$12:AK$20,AH$12:AH$20,B101)</f>
        <v>0</v>
      </c>
      <c r="G101" s="7"/>
      <c r="H101" s="7"/>
      <c r="I101" s="7"/>
      <c r="J101" s="7"/>
      <c r="K101" s="7"/>
      <c r="L101" s="7"/>
      <c r="M101" s="158">
        <f t="shared" si="15"/>
        <v>0</v>
      </c>
      <c r="N101" s="41">
        <f t="shared" si="16"/>
        <v>0</v>
      </c>
      <c r="O101" s="41">
        <f t="shared" si="17"/>
        <v>0</v>
      </c>
      <c r="P101" s="41">
        <f t="shared" si="18"/>
        <v>0</v>
      </c>
      <c r="Q101" s="41">
        <f t="shared" si="19"/>
        <v>0</v>
      </c>
      <c r="R101" s="41">
        <f t="shared" si="20"/>
        <v>0</v>
      </c>
      <c r="S101" s="41">
        <f t="shared" si="21"/>
        <v>0</v>
      </c>
      <c r="T101" s="221">
        <f t="shared" si="22"/>
        <v>0</v>
      </c>
      <c r="U101" s="221">
        <f t="shared" si="25"/>
        <v>0</v>
      </c>
      <c r="V101" s="221">
        <f t="shared" si="26"/>
        <v>0</v>
      </c>
      <c r="W101" s="242">
        <f t="shared" si="23"/>
        <v>0</v>
      </c>
      <c r="X101" s="216">
        <f t="shared" si="24"/>
        <v>0</v>
      </c>
      <c r="Z101" s="154"/>
      <c r="AA101" s="155"/>
      <c r="AB101" s="170"/>
      <c r="AC101" s="111"/>
    </row>
    <row r="102" spans="2:29">
      <c r="B102" s="239"/>
      <c r="C102" s="37"/>
      <c r="D102" s="205"/>
      <c r="E102" s="37"/>
      <c r="F102" s="241">
        <f>SUMIFS($AK$12:AK$20,AH$12:AH$20,B102)</f>
        <v>0</v>
      </c>
      <c r="G102" s="7"/>
      <c r="H102" s="7"/>
      <c r="I102" s="7"/>
      <c r="J102" s="7"/>
      <c r="K102" s="7"/>
      <c r="L102" s="7"/>
      <c r="M102" s="158">
        <f t="shared" si="15"/>
        <v>0</v>
      </c>
      <c r="N102" s="41">
        <f t="shared" si="16"/>
        <v>0</v>
      </c>
      <c r="O102" s="41">
        <f t="shared" si="17"/>
        <v>0</v>
      </c>
      <c r="P102" s="41">
        <f t="shared" si="18"/>
        <v>0</v>
      </c>
      <c r="Q102" s="41">
        <f t="shared" si="19"/>
        <v>0</v>
      </c>
      <c r="R102" s="41">
        <f t="shared" si="20"/>
        <v>0</v>
      </c>
      <c r="S102" s="41">
        <f t="shared" si="21"/>
        <v>0</v>
      </c>
      <c r="T102" s="221">
        <f t="shared" si="22"/>
        <v>0</v>
      </c>
      <c r="U102" s="221">
        <f t="shared" si="25"/>
        <v>0</v>
      </c>
      <c r="V102" s="221">
        <f t="shared" si="26"/>
        <v>0</v>
      </c>
      <c r="W102" s="242">
        <f t="shared" si="23"/>
        <v>0</v>
      </c>
      <c r="X102" s="216">
        <f t="shared" si="24"/>
        <v>0</v>
      </c>
      <c r="Z102" s="154"/>
      <c r="AA102" s="155"/>
      <c r="AB102" s="170"/>
      <c r="AC102" s="111"/>
    </row>
    <row r="103" spans="2:29">
      <c r="B103" s="239"/>
      <c r="C103" s="37"/>
      <c r="D103" s="205"/>
      <c r="E103" s="37"/>
      <c r="F103" s="241">
        <f>SUMIFS($AK$12:AK$20,AH$12:AH$20,B103)</f>
        <v>0</v>
      </c>
      <c r="G103" s="7"/>
      <c r="H103" s="7"/>
      <c r="I103" s="7"/>
      <c r="J103" s="7"/>
      <c r="K103" s="7"/>
      <c r="L103" s="7"/>
      <c r="M103" s="158">
        <f t="shared" si="15"/>
        <v>0</v>
      </c>
      <c r="N103" s="41">
        <f t="shared" si="16"/>
        <v>0</v>
      </c>
      <c r="O103" s="41">
        <f t="shared" si="17"/>
        <v>0</v>
      </c>
      <c r="P103" s="41">
        <f t="shared" si="18"/>
        <v>0</v>
      </c>
      <c r="Q103" s="41">
        <f t="shared" si="19"/>
        <v>0</v>
      </c>
      <c r="R103" s="41">
        <f t="shared" si="20"/>
        <v>0</v>
      </c>
      <c r="S103" s="41">
        <f t="shared" si="21"/>
        <v>0</v>
      </c>
      <c r="T103" s="221">
        <f t="shared" si="22"/>
        <v>0</v>
      </c>
      <c r="U103" s="221">
        <f t="shared" si="25"/>
        <v>0</v>
      </c>
      <c r="V103" s="221">
        <f t="shared" si="26"/>
        <v>0</v>
      </c>
      <c r="W103" s="242">
        <f t="shared" si="23"/>
        <v>0</v>
      </c>
      <c r="X103" s="216">
        <f t="shared" si="24"/>
        <v>0</v>
      </c>
      <c r="Z103" s="154"/>
      <c r="AA103" s="155"/>
      <c r="AB103" s="170"/>
      <c r="AC103" s="111"/>
    </row>
    <row r="104" spans="2:29">
      <c r="B104" s="239"/>
      <c r="C104" s="37"/>
      <c r="D104" s="205"/>
      <c r="E104" s="37"/>
      <c r="F104" s="241">
        <f>SUMIFS($AK$12:AK$20,AH$12:AH$20,B104)</f>
        <v>0</v>
      </c>
      <c r="G104" s="7"/>
      <c r="H104" s="7"/>
      <c r="I104" s="7"/>
      <c r="J104" s="7"/>
      <c r="K104" s="7"/>
      <c r="L104" s="7"/>
      <c r="M104" s="158">
        <f t="shared" si="15"/>
        <v>0</v>
      </c>
      <c r="N104" s="41">
        <f t="shared" si="16"/>
        <v>0</v>
      </c>
      <c r="O104" s="41">
        <f t="shared" si="17"/>
        <v>0</v>
      </c>
      <c r="P104" s="41">
        <f t="shared" si="18"/>
        <v>0</v>
      </c>
      <c r="Q104" s="41">
        <f t="shared" si="19"/>
        <v>0</v>
      </c>
      <c r="R104" s="41">
        <f t="shared" si="20"/>
        <v>0</v>
      </c>
      <c r="S104" s="41">
        <f t="shared" si="21"/>
        <v>0</v>
      </c>
      <c r="T104" s="221">
        <f t="shared" si="22"/>
        <v>0</v>
      </c>
      <c r="U104" s="221">
        <f t="shared" si="25"/>
        <v>0</v>
      </c>
      <c r="V104" s="221">
        <f t="shared" si="26"/>
        <v>0</v>
      </c>
      <c r="W104" s="242">
        <f t="shared" si="23"/>
        <v>0</v>
      </c>
      <c r="X104" s="216">
        <f t="shared" si="24"/>
        <v>0</v>
      </c>
      <c r="Z104" s="154"/>
      <c r="AA104" s="155"/>
      <c r="AB104" s="170"/>
      <c r="AC104" s="111"/>
    </row>
    <row r="105" spans="2:29">
      <c r="B105" s="239"/>
      <c r="C105" s="37"/>
      <c r="D105" s="205"/>
      <c r="E105" s="37"/>
      <c r="F105" s="241">
        <f>SUMIFS($AK$12:AK$20,AH$12:AH$20,B105)</f>
        <v>0</v>
      </c>
      <c r="G105" s="7"/>
      <c r="H105" s="7"/>
      <c r="I105" s="7"/>
      <c r="J105" s="7"/>
      <c r="K105" s="7"/>
      <c r="L105" s="7"/>
      <c r="M105" s="158">
        <f t="shared" si="15"/>
        <v>0</v>
      </c>
      <c r="N105" s="41">
        <f t="shared" si="16"/>
        <v>0</v>
      </c>
      <c r="O105" s="41">
        <f t="shared" si="17"/>
        <v>0</v>
      </c>
      <c r="P105" s="41">
        <f t="shared" si="18"/>
        <v>0</v>
      </c>
      <c r="Q105" s="41">
        <f t="shared" si="19"/>
        <v>0</v>
      </c>
      <c r="R105" s="41">
        <f t="shared" si="20"/>
        <v>0</v>
      </c>
      <c r="S105" s="41">
        <f t="shared" si="21"/>
        <v>0</v>
      </c>
      <c r="T105" s="221">
        <f t="shared" si="22"/>
        <v>0</v>
      </c>
      <c r="U105" s="221">
        <f t="shared" si="25"/>
        <v>0</v>
      </c>
      <c r="V105" s="221">
        <f t="shared" si="26"/>
        <v>0</v>
      </c>
      <c r="W105" s="242">
        <f t="shared" si="23"/>
        <v>0</v>
      </c>
      <c r="X105" s="216">
        <f t="shared" si="24"/>
        <v>0</v>
      </c>
      <c r="Z105" s="154"/>
      <c r="AA105" s="155"/>
      <c r="AB105" s="170"/>
      <c r="AC105" s="111"/>
    </row>
    <row r="106" spans="2:29">
      <c r="B106" s="239"/>
      <c r="C106" s="37"/>
      <c r="D106" s="205"/>
      <c r="E106" s="37"/>
      <c r="F106" s="241">
        <f>SUMIFS($AK$12:AK$20,AH$12:AH$20,B106)</f>
        <v>0</v>
      </c>
      <c r="G106" s="7"/>
      <c r="H106" s="7"/>
      <c r="I106" s="7"/>
      <c r="J106" s="7"/>
      <c r="K106" s="7"/>
      <c r="L106" s="7"/>
      <c r="M106" s="158">
        <f t="shared" si="15"/>
        <v>0</v>
      </c>
      <c r="N106" s="41">
        <f t="shared" si="16"/>
        <v>0</v>
      </c>
      <c r="O106" s="41">
        <f t="shared" si="17"/>
        <v>0</v>
      </c>
      <c r="P106" s="41">
        <f t="shared" si="18"/>
        <v>0</v>
      </c>
      <c r="Q106" s="41">
        <f t="shared" si="19"/>
        <v>0</v>
      </c>
      <c r="R106" s="41">
        <f t="shared" si="20"/>
        <v>0</v>
      </c>
      <c r="S106" s="41">
        <f t="shared" si="21"/>
        <v>0</v>
      </c>
      <c r="T106" s="221">
        <f t="shared" si="22"/>
        <v>0</v>
      </c>
      <c r="U106" s="221">
        <f t="shared" si="25"/>
        <v>0</v>
      </c>
      <c r="V106" s="221">
        <f t="shared" si="26"/>
        <v>0</v>
      </c>
      <c r="W106" s="242">
        <f t="shared" si="23"/>
        <v>0</v>
      </c>
      <c r="X106" s="216">
        <f t="shared" si="24"/>
        <v>0</v>
      </c>
      <c r="Z106" s="154"/>
      <c r="AA106" s="155"/>
      <c r="AB106" s="170"/>
      <c r="AC106" s="111"/>
    </row>
    <row r="107" spans="2:29">
      <c r="B107" s="239"/>
      <c r="C107" s="37"/>
      <c r="D107" s="205"/>
      <c r="E107" s="37"/>
      <c r="F107" s="241">
        <f>SUMIFS($AK$12:AK$20,AH$12:AH$20,B107)</f>
        <v>0</v>
      </c>
      <c r="G107" s="7"/>
      <c r="H107" s="7"/>
      <c r="I107" s="7"/>
      <c r="J107" s="7"/>
      <c r="K107" s="7"/>
      <c r="L107" s="7"/>
      <c r="M107" s="158">
        <f t="shared" si="15"/>
        <v>0</v>
      </c>
      <c r="N107" s="41">
        <f t="shared" si="16"/>
        <v>0</v>
      </c>
      <c r="O107" s="41">
        <f t="shared" si="17"/>
        <v>0</v>
      </c>
      <c r="P107" s="41">
        <f t="shared" si="18"/>
        <v>0</v>
      </c>
      <c r="Q107" s="41">
        <f t="shared" si="19"/>
        <v>0</v>
      </c>
      <c r="R107" s="41">
        <f t="shared" si="20"/>
        <v>0</v>
      </c>
      <c r="S107" s="41">
        <f t="shared" si="21"/>
        <v>0</v>
      </c>
      <c r="T107" s="221">
        <f t="shared" ref="T107:T110" si="27">SUM(N107:S107)</f>
        <v>0</v>
      </c>
      <c r="U107" s="221">
        <f t="shared" si="25"/>
        <v>0</v>
      </c>
      <c r="V107" s="221">
        <f t="shared" si="26"/>
        <v>0</v>
      </c>
      <c r="W107" s="242">
        <f t="shared" ref="W107:W109" si="28">SUM(T107:V107)*0.065</f>
        <v>0</v>
      </c>
      <c r="X107" s="216">
        <f t="shared" ref="X107:X110" si="29">SUM(T107:W107)</f>
        <v>0</v>
      </c>
      <c r="Z107" s="154"/>
      <c r="AA107" s="155"/>
      <c r="AB107" s="170"/>
      <c r="AC107" s="111"/>
    </row>
    <row r="108" spans="2:29">
      <c r="B108" s="239"/>
      <c r="C108" s="37"/>
      <c r="D108" s="205"/>
      <c r="E108" s="37"/>
      <c r="F108" s="241">
        <f>SUMIFS($AK$12:AK$20,AH$12:AH$20,B108)</f>
        <v>0</v>
      </c>
      <c r="G108" s="7"/>
      <c r="H108" s="7"/>
      <c r="I108" s="7"/>
      <c r="J108" s="7"/>
      <c r="K108" s="7"/>
      <c r="L108" s="7"/>
      <c r="M108" s="158">
        <f t="shared" si="15"/>
        <v>0</v>
      </c>
      <c r="N108" s="41">
        <f t="shared" si="16"/>
        <v>0</v>
      </c>
      <c r="O108" s="41">
        <f t="shared" si="17"/>
        <v>0</v>
      </c>
      <c r="P108" s="41">
        <f t="shared" si="18"/>
        <v>0</v>
      </c>
      <c r="Q108" s="41">
        <f t="shared" si="19"/>
        <v>0</v>
      </c>
      <c r="R108" s="41">
        <f t="shared" si="20"/>
        <v>0</v>
      </c>
      <c r="S108" s="41">
        <f t="shared" si="21"/>
        <v>0</v>
      </c>
      <c r="T108" s="221">
        <f t="shared" si="27"/>
        <v>0</v>
      </c>
      <c r="U108" s="221">
        <f t="shared" si="25"/>
        <v>0</v>
      </c>
      <c r="V108" s="221">
        <f t="shared" si="26"/>
        <v>0</v>
      </c>
      <c r="W108" s="242">
        <f t="shared" si="28"/>
        <v>0</v>
      </c>
      <c r="X108" s="216">
        <f t="shared" si="29"/>
        <v>0</v>
      </c>
      <c r="Z108" s="154"/>
      <c r="AA108" s="155"/>
      <c r="AB108" s="170"/>
      <c r="AC108" s="111"/>
    </row>
    <row r="109" spans="2:29">
      <c r="B109" s="239"/>
      <c r="C109" s="37"/>
      <c r="D109" s="205"/>
      <c r="E109" s="37"/>
      <c r="F109" s="241">
        <f>SUMIFS($AK$12:AK$20,AH$12:AH$20,B109)</f>
        <v>0</v>
      </c>
      <c r="G109" s="7"/>
      <c r="H109" s="7"/>
      <c r="I109" s="7"/>
      <c r="J109" s="7"/>
      <c r="K109" s="7"/>
      <c r="L109" s="7"/>
      <c r="M109" s="158">
        <f t="shared" si="15"/>
        <v>0</v>
      </c>
      <c r="N109" s="41">
        <f t="shared" si="16"/>
        <v>0</v>
      </c>
      <c r="O109" s="41">
        <f t="shared" si="17"/>
        <v>0</v>
      </c>
      <c r="P109" s="41">
        <f t="shared" si="18"/>
        <v>0</v>
      </c>
      <c r="Q109" s="41">
        <f t="shared" si="19"/>
        <v>0</v>
      </c>
      <c r="R109" s="41">
        <f t="shared" si="20"/>
        <v>0</v>
      </c>
      <c r="S109" s="41">
        <f t="shared" si="21"/>
        <v>0</v>
      </c>
      <c r="T109" s="221">
        <f t="shared" si="27"/>
        <v>0</v>
      </c>
      <c r="U109" s="221">
        <f t="shared" si="25"/>
        <v>0</v>
      </c>
      <c r="V109" s="221">
        <f t="shared" si="26"/>
        <v>0</v>
      </c>
      <c r="W109" s="242">
        <f t="shared" si="28"/>
        <v>0</v>
      </c>
      <c r="X109" s="216">
        <f t="shared" si="29"/>
        <v>0</v>
      </c>
      <c r="Z109" s="154"/>
      <c r="AA109" s="155"/>
      <c r="AB109" s="170"/>
      <c r="AC109" s="111"/>
    </row>
    <row r="110" spans="2:29">
      <c r="B110" s="239"/>
      <c r="C110" s="37"/>
      <c r="D110" s="205"/>
      <c r="E110" s="37"/>
      <c r="F110" s="241">
        <f>SUMIFS($AK$12:AK$20,AH$12:AH$20,B110)</f>
        <v>0</v>
      </c>
      <c r="G110" s="7"/>
      <c r="H110" s="7"/>
      <c r="I110" s="7"/>
      <c r="J110" s="7"/>
      <c r="K110" s="7"/>
      <c r="L110" s="7"/>
      <c r="M110" s="158">
        <f t="shared" si="15"/>
        <v>0</v>
      </c>
      <c r="N110" s="41">
        <f t="shared" si="16"/>
        <v>0</v>
      </c>
      <c r="O110" s="41">
        <f t="shared" si="17"/>
        <v>0</v>
      </c>
      <c r="P110" s="41">
        <f t="shared" si="18"/>
        <v>0</v>
      </c>
      <c r="Q110" s="41">
        <f t="shared" si="19"/>
        <v>0</v>
      </c>
      <c r="R110" s="41">
        <f t="shared" si="20"/>
        <v>0</v>
      </c>
      <c r="S110" s="41">
        <f t="shared" si="21"/>
        <v>0</v>
      </c>
      <c r="T110" s="221">
        <f t="shared" si="27"/>
        <v>0</v>
      </c>
      <c r="U110" s="221">
        <f t="shared" si="25"/>
        <v>0</v>
      </c>
      <c r="V110" s="221">
        <f t="shared" si="26"/>
        <v>0</v>
      </c>
      <c r="W110" s="242">
        <f>SUM(T110:V110)*0.065</f>
        <v>0</v>
      </c>
      <c r="X110" s="216">
        <f t="shared" si="29"/>
        <v>0</v>
      </c>
      <c r="Z110" s="154"/>
      <c r="AA110" s="155"/>
      <c r="AB110" s="170"/>
      <c r="AC110" s="111"/>
    </row>
    <row r="111" spans="2:29">
      <c r="B111" s="239"/>
      <c r="C111" s="37"/>
      <c r="D111" s="205"/>
      <c r="E111" s="37"/>
      <c r="F111" s="241">
        <f>SUMIFS($AK$12:AK$20,AH$12:AH$20,B111)</f>
        <v>0</v>
      </c>
      <c r="G111" s="7"/>
      <c r="H111" s="7"/>
      <c r="I111" s="7"/>
      <c r="J111" s="7"/>
      <c r="K111" s="7"/>
      <c r="L111" s="7"/>
      <c r="M111" s="158">
        <f t="shared" ref="M111:M174" si="30">(IF(G111&gt;0,1,0)*3)+(IF(H111&gt;0,1,0)*3)+(IF(I111&gt;0,1,0)*9)+(IF(J111&gt;0,1,0)*3)+(IF(K111&gt;0,1,0)*9)+(IF(L111&gt;0,1,0)*3)</f>
        <v>0</v>
      </c>
      <c r="N111" s="41">
        <f t="shared" ref="N111:N174" si="31">$F111*G111</f>
        <v>0</v>
      </c>
      <c r="O111" s="41">
        <f t="shared" ref="O111:O174" si="32">$F111*H111</f>
        <v>0</v>
      </c>
      <c r="P111" s="41">
        <f t="shared" ref="P111:P174" si="33">$F111*I111</f>
        <v>0</v>
      </c>
      <c r="Q111" s="41">
        <f t="shared" ref="Q111:Q174" si="34">$F111*J111</f>
        <v>0</v>
      </c>
      <c r="R111" s="41">
        <f t="shared" ref="R111:R174" si="35">$F111*K111</f>
        <v>0</v>
      </c>
      <c r="S111" s="41">
        <f t="shared" ref="S111:S174" si="36">$F111*L111</f>
        <v>0</v>
      </c>
      <c r="T111" s="221">
        <f t="shared" ref="T111:T174" si="37">SUM(N111:S111)</f>
        <v>0</v>
      </c>
      <c r="U111" s="221">
        <f t="shared" ref="U111:U174" si="38">IF(M111&gt;0,$AF$13+($AF$14*(M111/9)),0)</f>
        <v>0</v>
      </c>
      <c r="V111" s="221">
        <f t="shared" ref="V111:V174" si="39">T111*$AF$12</f>
        <v>0</v>
      </c>
      <c r="W111" s="242">
        <f t="shared" ref="W111:W174" si="40">SUM(T111:V111)*0.065</f>
        <v>0</v>
      </c>
      <c r="X111" s="216">
        <f t="shared" ref="X111:X174" si="41">SUM(T111:W111)</f>
        <v>0</v>
      </c>
      <c r="Z111" s="154"/>
      <c r="AA111" s="155"/>
    </row>
    <row r="112" spans="2:29">
      <c r="B112" s="239"/>
      <c r="C112" s="37"/>
      <c r="D112" s="205"/>
      <c r="E112" s="37"/>
      <c r="F112" s="241">
        <f>SUMIFS($AK$12:AK$20,AH$12:AH$20,B112)</f>
        <v>0</v>
      </c>
      <c r="G112" s="7"/>
      <c r="H112" s="7"/>
      <c r="I112" s="7"/>
      <c r="J112" s="7"/>
      <c r="K112" s="7"/>
      <c r="L112" s="7"/>
      <c r="M112" s="158">
        <f t="shared" si="30"/>
        <v>0</v>
      </c>
      <c r="N112" s="41">
        <f t="shared" si="31"/>
        <v>0</v>
      </c>
      <c r="O112" s="41">
        <f t="shared" si="32"/>
        <v>0</v>
      </c>
      <c r="P112" s="41">
        <f t="shared" si="33"/>
        <v>0</v>
      </c>
      <c r="Q112" s="41">
        <f t="shared" si="34"/>
        <v>0</v>
      </c>
      <c r="R112" s="41">
        <f t="shared" si="35"/>
        <v>0</v>
      </c>
      <c r="S112" s="41">
        <f t="shared" si="36"/>
        <v>0</v>
      </c>
      <c r="T112" s="221">
        <f t="shared" si="37"/>
        <v>0</v>
      </c>
      <c r="U112" s="221">
        <f t="shared" si="38"/>
        <v>0</v>
      </c>
      <c r="V112" s="221">
        <f t="shared" si="39"/>
        <v>0</v>
      </c>
      <c r="W112" s="242">
        <f t="shared" si="40"/>
        <v>0</v>
      </c>
      <c r="X112" s="216">
        <f t="shared" si="41"/>
        <v>0</v>
      </c>
      <c r="Z112" s="154"/>
      <c r="AA112" s="155"/>
    </row>
    <row r="113" spans="2:27">
      <c r="B113" s="239"/>
      <c r="C113" s="37"/>
      <c r="D113" s="205"/>
      <c r="E113" s="37"/>
      <c r="F113" s="241">
        <f>SUMIFS($AK$12:AK$20,AH$12:AH$20,B113)</f>
        <v>0</v>
      </c>
      <c r="G113" s="7"/>
      <c r="H113" s="7"/>
      <c r="I113" s="7"/>
      <c r="J113" s="7"/>
      <c r="K113" s="7"/>
      <c r="L113" s="7"/>
      <c r="M113" s="158">
        <f t="shared" si="30"/>
        <v>0</v>
      </c>
      <c r="N113" s="41">
        <f t="shared" si="31"/>
        <v>0</v>
      </c>
      <c r="O113" s="41">
        <f t="shared" si="32"/>
        <v>0</v>
      </c>
      <c r="P113" s="41">
        <f t="shared" si="33"/>
        <v>0</v>
      </c>
      <c r="Q113" s="41">
        <f t="shared" si="34"/>
        <v>0</v>
      </c>
      <c r="R113" s="41">
        <f t="shared" si="35"/>
        <v>0</v>
      </c>
      <c r="S113" s="41">
        <f t="shared" si="36"/>
        <v>0</v>
      </c>
      <c r="T113" s="221">
        <f t="shared" si="37"/>
        <v>0</v>
      </c>
      <c r="U113" s="221">
        <f t="shared" si="38"/>
        <v>0</v>
      </c>
      <c r="V113" s="221">
        <f t="shared" si="39"/>
        <v>0</v>
      </c>
      <c r="W113" s="242">
        <f t="shared" si="40"/>
        <v>0</v>
      </c>
      <c r="X113" s="216">
        <f t="shared" si="41"/>
        <v>0</v>
      </c>
      <c r="Z113" s="154"/>
      <c r="AA113" s="155"/>
    </row>
    <row r="114" spans="2:27">
      <c r="B114" s="239"/>
      <c r="C114" s="37"/>
      <c r="D114" s="205"/>
      <c r="E114" s="37"/>
      <c r="F114" s="241">
        <f>SUMIFS($AK$12:AK$20,AH$12:AH$20,B114)</f>
        <v>0</v>
      </c>
      <c r="G114" s="7"/>
      <c r="H114" s="7"/>
      <c r="I114" s="7"/>
      <c r="J114" s="7"/>
      <c r="K114" s="7"/>
      <c r="L114" s="7"/>
      <c r="M114" s="158">
        <f t="shared" si="30"/>
        <v>0</v>
      </c>
      <c r="N114" s="41">
        <f t="shared" si="31"/>
        <v>0</v>
      </c>
      <c r="O114" s="41">
        <f t="shared" si="32"/>
        <v>0</v>
      </c>
      <c r="P114" s="41">
        <f t="shared" si="33"/>
        <v>0</v>
      </c>
      <c r="Q114" s="41">
        <f t="shared" si="34"/>
        <v>0</v>
      </c>
      <c r="R114" s="41">
        <f t="shared" si="35"/>
        <v>0</v>
      </c>
      <c r="S114" s="41">
        <f t="shared" si="36"/>
        <v>0</v>
      </c>
      <c r="T114" s="221">
        <f t="shared" si="37"/>
        <v>0</v>
      </c>
      <c r="U114" s="221">
        <f t="shared" si="38"/>
        <v>0</v>
      </c>
      <c r="V114" s="221">
        <f t="shared" si="39"/>
        <v>0</v>
      </c>
      <c r="W114" s="242">
        <f t="shared" si="40"/>
        <v>0</v>
      </c>
      <c r="X114" s="216">
        <f t="shared" si="41"/>
        <v>0</v>
      </c>
      <c r="Z114" s="154"/>
      <c r="AA114" s="155"/>
    </row>
    <row r="115" spans="2:27">
      <c r="B115" s="239"/>
      <c r="C115" s="37"/>
      <c r="D115" s="205"/>
      <c r="E115" s="37"/>
      <c r="F115" s="241">
        <f>SUMIFS($AK$12:AK$20,AH$12:AH$20,B115)</f>
        <v>0</v>
      </c>
      <c r="G115" s="7"/>
      <c r="H115" s="7"/>
      <c r="I115" s="7"/>
      <c r="J115" s="7"/>
      <c r="K115" s="7"/>
      <c r="L115" s="7"/>
      <c r="M115" s="158">
        <f t="shared" si="30"/>
        <v>0</v>
      </c>
      <c r="N115" s="41">
        <f t="shared" si="31"/>
        <v>0</v>
      </c>
      <c r="O115" s="41">
        <f t="shared" si="32"/>
        <v>0</v>
      </c>
      <c r="P115" s="41">
        <f t="shared" si="33"/>
        <v>0</v>
      </c>
      <c r="Q115" s="41">
        <f t="shared" si="34"/>
        <v>0</v>
      </c>
      <c r="R115" s="41">
        <f t="shared" si="35"/>
        <v>0</v>
      </c>
      <c r="S115" s="41">
        <f t="shared" si="36"/>
        <v>0</v>
      </c>
      <c r="T115" s="221">
        <f t="shared" si="37"/>
        <v>0</v>
      </c>
      <c r="U115" s="221">
        <f t="shared" si="38"/>
        <v>0</v>
      </c>
      <c r="V115" s="221">
        <f t="shared" si="39"/>
        <v>0</v>
      </c>
      <c r="W115" s="242">
        <f t="shared" si="40"/>
        <v>0</v>
      </c>
      <c r="X115" s="216">
        <f t="shared" si="41"/>
        <v>0</v>
      </c>
      <c r="Z115" s="154"/>
      <c r="AA115" s="155"/>
    </row>
    <row r="116" spans="2:27">
      <c r="B116" s="239"/>
      <c r="C116" s="37"/>
      <c r="D116" s="205"/>
      <c r="E116" s="37"/>
      <c r="F116" s="241">
        <f>SUMIFS($AK$12:AK$20,AH$12:AH$20,B116)</f>
        <v>0</v>
      </c>
      <c r="G116" s="7"/>
      <c r="H116" s="7"/>
      <c r="I116" s="7"/>
      <c r="J116" s="7"/>
      <c r="K116" s="7"/>
      <c r="L116" s="7"/>
      <c r="M116" s="158">
        <f t="shared" si="30"/>
        <v>0</v>
      </c>
      <c r="N116" s="41">
        <f t="shared" si="31"/>
        <v>0</v>
      </c>
      <c r="O116" s="41">
        <f t="shared" si="32"/>
        <v>0</v>
      </c>
      <c r="P116" s="41">
        <f t="shared" si="33"/>
        <v>0</v>
      </c>
      <c r="Q116" s="41">
        <f t="shared" si="34"/>
        <v>0</v>
      </c>
      <c r="R116" s="41">
        <f t="shared" si="35"/>
        <v>0</v>
      </c>
      <c r="S116" s="41">
        <f t="shared" si="36"/>
        <v>0</v>
      </c>
      <c r="T116" s="221">
        <f t="shared" si="37"/>
        <v>0</v>
      </c>
      <c r="U116" s="221">
        <f t="shared" si="38"/>
        <v>0</v>
      </c>
      <c r="V116" s="221">
        <f t="shared" si="39"/>
        <v>0</v>
      </c>
      <c r="W116" s="242">
        <f t="shared" si="40"/>
        <v>0</v>
      </c>
      <c r="X116" s="216">
        <f t="shared" si="41"/>
        <v>0</v>
      </c>
      <c r="Z116" s="154"/>
      <c r="AA116" s="155"/>
    </row>
    <row r="117" spans="2:27">
      <c r="B117" s="239"/>
      <c r="C117" s="37"/>
      <c r="D117" s="205"/>
      <c r="E117" s="37"/>
      <c r="F117" s="241">
        <f>SUMIFS($AK$12:AK$20,AH$12:AH$20,B117)</f>
        <v>0</v>
      </c>
      <c r="G117" s="7"/>
      <c r="H117" s="7"/>
      <c r="I117" s="7"/>
      <c r="J117" s="7"/>
      <c r="K117" s="7"/>
      <c r="L117" s="7"/>
      <c r="M117" s="158">
        <f t="shared" si="30"/>
        <v>0</v>
      </c>
      <c r="N117" s="41">
        <f t="shared" si="31"/>
        <v>0</v>
      </c>
      <c r="O117" s="41">
        <f t="shared" si="32"/>
        <v>0</v>
      </c>
      <c r="P117" s="41">
        <f t="shared" si="33"/>
        <v>0</v>
      </c>
      <c r="Q117" s="41">
        <f t="shared" si="34"/>
        <v>0</v>
      </c>
      <c r="R117" s="41">
        <f t="shared" si="35"/>
        <v>0</v>
      </c>
      <c r="S117" s="41">
        <f t="shared" si="36"/>
        <v>0</v>
      </c>
      <c r="T117" s="221">
        <f t="shared" si="37"/>
        <v>0</v>
      </c>
      <c r="U117" s="221">
        <f t="shared" si="38"/>
        <v>0</v>
      </c>
      <c r="V117" s="221">
        <f t="shared" si="39"/>
        <v>0</v>
      </c>
      <c r="W117" s="242">
        <f t="shared" si="40"/>
        <v>0</v>
      </c>
      <c r="X117" s="216">
        <f t="shared" si="41"/>
        <v>0</v>
      </c>
      <c r="Z117" s="154"/>
      <c r="AA117" s="155"/>
    </row>
    <row r="118" spans="2:27">
      <c r="B118" s="239"/>
      <c r="C118" s="37"/>
      <c r="D118" s="205"/>
      <c r="E118" s="37"/>
      <c r="F118" s="241">
        <f>SUMIFS($AK$12:AK$20,AH$12:AH$20,B118)</f>
        <v>0</v>
      </c>
      <c r="G118" s="7"/>
      <c r="H118" s="7"/>
      <c r="I118" s="7"/>
      <c r="J118" s="7"/>
      <c r="K118" s="7"/>
      <c r="L118" s="7"/>
      <c r="M118" s="158">
        <f t="shared" si="30"/>
        <v>0</v>
      </c>
      <c r="N118" s="41">
        <f t="shared" si="31"/>
        <v>0</v>
      </c>
      <c r="O118" s="41">
        <f t="shared" si="32"/>
        <v>0</v>
      </c>
      <c r="P118" s="41">
        <f t="shared" si="33"/>
        <v>0</v>
      </c>
      <c r="Q118" s="41">
        <f t="shared" si="34"/>
        <v>0</v>
      </c>
      <c r="R118" s="41">
        <f t="shared" si="35"/>
        <v>0</v>
      </c>
      <c r="S118" s="41">
        <f t="shared" si="36"/>
        <v>0</v>
      </c>
      <c r="T118" s="221">
        <f t="shared" si="37"/>
        <v>0</v>
      </c>
      <c r="U118" s="221">
        <f t="shared" si="38"/>
        <v>0</v>
      </c>
      <c r="V118" s="221">
        <f t="shared" si="39"/>
        <v>0</v>
      </c>
      <c r="W118" s="242">
        <f t="shared" si="40"/>
        <v>0</v>
      </c>
      <c r="X118" s="216">
        <f t="shared" si="41"/>
        <v>0</v>
      </c>
      <c r="Z118" s="154"/>
      <c r="AA118" s="155"/>
    </row>
    <row r="119" spans="2:27">
      <c r="B119" s="239"/>
      <c r="C119" s="37"/>
      <c r="D119" s="205"/>
      <c r="E119" s="37"/>
      <c r="F119" s="241">
        <f>SUMIFS($AK$12:AK$20,AH$12:AH$20,B119)</f>
        <v>0</v>
      </c>
      <c r="G119" s="7"/>
      <c r="H119" s="7"/>
      <c r="I119" s="7"/>
      <c r="J119" s="7"/>
      <c r="K119" s="7"/>
      <c r="L119" s="7"/>
      <c r="M119" s="158">
        <f t="shared" si="30"/>
        <v>0</v>
      </c>
      <c r="N119" s="41">
        <f t="shared" si="31"/>
        <v>0</v>
      </c>
      <c r="O119" s="41">
        <f t="shared" si="32"/>
        <v>0</v>
      </c>
      <c r="P119" s="41">
        <f t="shared" si="33"/>
        <v>0</v>
      </c>
      <c r="Q119" s="41">
        <f t="shared" si="34"/>
        <v>0</v>
      </c>
      <c r="R119" s="41">
        <f t="shared" si="35"/>
        <v>0</v>
      </c>
      <c r="S119" s="41">
        <f t="shared" si="36"/>
        <v>0</v>
      </c>
      <c r="T119" s="221">
        <f t="shared" si="37"/>
        <v>0</v>
      </c>
      <c r="U119" s="221">
        <f t="shared" si="38"/>
        <v>0</v>
      </c>
      <c r="V119" s="221">
        <f t="shared" si="39"/>
        <v>0</v>
      </c>
      <c r="W119" s="242">
        <f t="shared" si="40"/>
        <v>0</v>
      </c>
      <c r="X119" s="216">
        <f t="shared" si="41"/>
        <v>0</v>
      </c>
      <c r="Z119" s="154"/>
      <c r="AA119" s="155"/>
    </row>
    <row r="120" spans="2:27">
      <c r="B120" s="239"/>
      <c r="C120" s="37"/>
      <c r="D120" s="205"/>
      <c r="E120" s="37"/>
      <c r="F120" s="241">
        <f>SUMIFS($AK$12:AK$20,AH$12:AH$20,B120)</f>
        <v>0</v>
      </c>
      <c r="G120" s="7"/>
      <c r="H120" s="7"/>
      <c r="I120" s="7"/>
      <c r="J120" s="7"/>
      <c r="K120" s="7"/>
      <c r="L120" s="7"/>
      <c r="M120" s="158">
        <f t="shared" si="30"/>
        <v>0</v>
      </c>
      <c r="N120" s="41">
        <f t="shared" si="31"/>
        <v>0</v>
      </c>
      <c r="O120" s="41">
        <f t="shared" si="32"/>
        <v>0</v>
      </c>
      <c r="P120" s="41">
        <f t="shared" si="33"/>
        <v>0</v>
      </c>
      <c r="Q120" s="41">
        <f t="shared" si="34"/>
        <v>0</v>
      </c>
      <c r="R120" s="41">
        <f t="shared" si="35"/>
        <v>0</v>
      </c>
      <c r="S120" s="41">
        <f t="shared" si="36"/>
        <v>0</v>
      </c>
      <c r="T120" s="221">
        <f t="shared" si="37"/>
        <v>0</v>
      </c>
      <c r="U120" s="221">
        <f t="shared" si="38"/>
        <v>0</v>
      </c>
      <c r="V120" s="221">
        <f t="shared" si="39"/>
        <v>0</v>
      </c>
      <c r="W120" s="242">
        <f t="shared" si="40"/>
        <v>0</v>
      </c>
      <c r="X120" s="216">
        <f t="shared" si="41"/>
        <v>0</v>
      </c>
      <c r="Z120" s="154"/>
      <c r="AA120" s="155"/>
    </row>
    <row r="121" spans="2:27">
      <c r="B121" s="239"/>
      <c r="C121" s="37"/>
      <c r="D121" s="205"/>
      <c r="E121" s="37"/>
      <c r="F121" s="241">
        <f>SUMIFS($AK$12:AK$20,AH$12:AH$20,B121)</f>
        <v>0</v>
      </c>
      <c r="G121" s="7"/>
      <c r="H121" s="7"/>
      <c r="I121" s="7"/>
      <c r="J121" s="7"/>
      <c r="K121" s="7"/>
      <c r="L121" s="7"/>
      <c r="M121" s="158">
        <f t="shared" si="30"/>
        <v>0</v>
      </c>
      <c r="N121" s="41">
        <f t="shared" si="31"/>
        <v>0</v>
      </c>
      <c r="O121" s="41">
        <f t="shared" si="32"/>
        <v>0</v>
      </c>
      <c r="P121" s="41">
        <f t="shared" si="33"/>
        <v>0</v>
      </c>
      <c r="Q121" s="41">
        <f t="shared" si="34"/>
        <v>0</v>
      </c>
      <c r="R121" s="41">
        <f t="shared" si="35"/>
        <v>0</v>
      </c>
      <c r="S121" s="41">
        <f t="shared" si="36"/>
        <v>0</v>
      </c>
      <c r="T121" s="221">
        <f t="shared" si="37"/>
        <v>0</v>
      </c>
      <c r="U121" s="221">
        <f t="shared" si="38"/>
        <v>0</v>
      </c>
      <c r="V121" s="221">
        <f t="shared" si="39"/>
        <v>0</v>
      </c>
      <c r="W121" s="242">
        <f t="shared" si="40"/>
        <v>0</v>
      </c>
      <c r="X121" s="216">
        <f t="shared" si="41"/>
        <v>0</v>
      </c>
      <c r="Z121" s="154"/>
      <c r="AA121" s="155"/>
    </row>
    <row r="122" spans="2:27">
      <c r="B122" s="239"/>
      <c r="C122" s="37"/>
      <c r="D122" s="205"/>
      <c r="E122" s="37"/>
      <c r="F122" s="241">
        <f>SUMIFS($AK$12:AK$20,AH$12:AH$20,B122)</f>
        <v>0</v>
      </c>
      <c r="G122" s="7"/>
      <c r="H122" s="7"/>
      <c r="I122" s="7"/>
      <c r="J122" s="7"/>
      <c r="K122" s="7"/>
      <c r="L122" s="7"/>
      <c r="M122" s="158">
        <f t="shared" si="30"/>
        <v>0</v>
      </c>
      <c r="N122" s="41">
        <f t="shared" si="31"/>
        <v>0</v>
      </c>
      <c r="O122" s="41">
        <f t="shared" si="32"/>
        <v>0</v>
      </c>
      <c r="P122" s="41">
        <f t="shared" si="33"/>
        <v>0</v>
      </c>
      <c r="Q122" s="41">
        <f t="shared" si="34"/>
        <v>0</v>
      </c>
      <c r="R122" s="41">
        <f t="shared" si="35"/>
        <v>0</v>
      </c>
      <c r="S122" s="41">
        <f t="shared" si="36"/>
        <v>0</v>
      </c>
      <c r="T122" s="221">
        <f t="shared" si="37"/>
        <v>0</v>
      </c>
      <c r="U122" s="221">
        <f t="shared" si="38"/>
        <v>0</v>
      </c>
      <c r="V122" s="221">
        <f t="shared" si="39"/>
        <v>0</v>
      </c>
      <c r="W122" s="242">
        <f t="shared" si="40"/>
        <v>0</v>
      </c>
      <c r="X122" s="216">
        <f t="shared" si="41"/>
        <v>0</v>
      </c>
      <c r="Z122" s="154"/>
      <c r="AA122" s="155"/>
    </row>
    <row r="123" spans="2:27">
      <c r="B123" s="239"/>
      <c r="C123" s="37"/>
      <c r="D123" s="205"/>
      <c r="E123" s="37"/>
      <c r="F123" s="241">
        <f>SUMIFS($AK$12:AK$20,AH$12:AH$20,B123)</f>
        <v>0</v>
      </c>
      <c r="G123" s="7"/>
      <c r="H123" s="7"/>
      <c r="I123" s="7"/>
      <c r="J123" s="7"/>
      <c r="K123" s="7"/>
      <c r="L123" s="7"/>
      <c r="M123" s="158">
        <f t="shared" si="30"/>
        <v>0</v>
      </c>
      <c r="N123" s="41">
        <f t="shared" si="31"/>
        <v>0</v>
      </c>
      <c r="O123" s="41">
        <f t="shared" si="32"/>
        <v>0</v>
      </c>
      <c r="P123" s="41">
        <f t="shared" si="33"/>
        <v>0</v>
      </c>
      <c r="Q123" s="41">
        <f t="shared" si="34"/>
        <v>0</v>
      </c>
      <c r="R123" s="41">
        <f t="shared" si="35"/>
        <v>0</v>
      </c>
      <c r="S123" s="41">
        <f t="shared" si="36"/>
        <v>0</v>
      </c>
      <c r="T123" s="221">
        <f t="shared" si="37"/>
        <v>0</v>
      </c>
      <c r="U123" s="221">
        <f t="shared" si="38"/>
        <v>0</v>
      </c>
      <c r="V123" s="221">
        <f t="shared" si="39"/>
        <v>0</v>
      </c>
      <c r="W123" s="242">
        <f t="shared" si="40"/>
        <v>0</v>
      </c>
      <c r="X123" s="216">
        <f t="shared" si="41"/>
        <v>0</v>
      </c>
      <c r="Z123" s="154"/>
      <c r="AA123" s="155"/>
    </row>
    <row r="124" spans="2:27">
      <c r="B124" s="239"/>
      <c r="C124" s="37"/>
      <c r="D124" s="205"/>
      <c r="E124" s="37"/>
      <c r="F124" s="241">
        <f>SUMIFS($AK$12:AK$20,AH$12:AH$20,B124)</f>
        <v>0</v>
      </c>
      <c r="G124" s="7"/>
      <c r="H124" s="7"/>
      <c r="I124" s="7"/>
      <c r="J124" s="7"/>
      <c r="K124" s="7"/>
      <c r="L124" s="7"/>
      <c r="M124" s="158">
        <f t="shared" si="30"/>
        <v>0</v>
      </c>
      <c r="N124" s="41">
        <f t="shared" si="31"/>
        <v>0</v>
      </c>
      <c r="O124" s="41">
        <f t="shared" si="32"/>
        <v>0</v>
      </c>
      <c r="P124" s="41">
        <f t="shared" si="33"/>
        <v>0</v>
      </c>
      <c r="Q124" s="41">
        <f t="shared" si="34"/>
        <v>0</v>
      </c>
      <c r="R124" s="41">
        <f t="shared" si="35"/>
        <v>0</v>
      </c>
      <c r="S124" s="41">
        <f t="shared" si="36"/>
        <v>0</v>
      </c>
      <c r="T124" s="221">
        <f t="shared" si="37"/>
        <v>0</v>
      </c>
      <c r="U124" s="221">
        <f t="shared" si="38"/>
        <v>0</v>
      </c>
      <c r="V124" s="221">
        <f t="shared" si="39"/>
        <v>0</v>
      </c>
      <c r="W124" s="242">
        <f t="shared" si="40"/>
        <v>0</v>
      </c>
      <c r="X124" s="216">
        <f t="shared" si="41"/>
        <v>0</v>
      </c>
      <c r="Z124" s="154"/>
      <c r="AA124" s="155"/>
    </row>
    <row r="125" spans="2:27">
      <c r="B125" s="239"/>
      <c r="C125" s="37"/>
      <c r="D125" s="205"/>
      <c r="E125" s="37"/>
      <c r="F125" s="241">
        <f>SUMIFS($AK$12:AK$20,AH$12:AH$20,B125)</f>
        <v>0</v>
      </c>
      <c r="G125" s="7"/>
      <c r="H125" s="7"/>
      <c r="I125" s="7"/>
      <c r="J125" s="7"/>
      <c r="K125" s="7"/>
      <c r="L125" s="7"/>
      <c r="M125" s="158">
        <f t="shared" si="30"/>
        <v>0</v>
      </c>
      <c r="N125" s="41">
        <f t="shared" si="31"/>
        <v>0</v>
      </c>
      <c r="O125" s="41">
        <f t="shared" si="32"/>
        <v>0</v>
      </c>
      <c r="P125" s="41">
        <f t="shared" si="33"/>
        <v>0</v>
      </c>
      <c r="Q125" s="41">
        <f t="shared" si="34"/>
        <v>0</v>
      </c>
      <c r="R125" s="41">
        <f t="shared" si="35"/>
        <v>0</v>
      </c>
      <c r="S125" s="41">
        <f t="shared" si="36"/>
        <v>0</v>
      </c>
      <c r="T125" s="221">
        <f t="shared" si="37"/>
        <v>0</v>
      </c>
      <c r="U125" s="221">
        <f t="shared" si="38"/>
        <v>0</v>
      </c>
      <c r="V125" s="221">
        <f t="shared" si="39"/>
        <v>0</v>
      </c>
      <c r="W125" s="242">
        <f t="shared" si="40"/>
        <v>0</v>
      </c>
      <c r="X125" s="216">
        <f t="shared" si="41"/>
        <v>0</v>
      </c>
      <c r="Z125" s="154"/>
      <c r="AA125" s="155"/>
    </row>
    <row r="126" spans="2:27">
      <c r="B126" s="239"/>
      <c r="C126" s="37"/>
      <c r="D126" s="205"/>
      <c r="E126" s="37"/>
      <c r="F126" s="241">
        <f>SUMIFS($AK$12:AK$20,AH$12:AH$20,B126)</f>
        <v>0</v>
      </c>
      <c r="G126" s="7"/>
      <c r="H126" s="7"/>
      <c r="I126" s="7"/>
      <c r="J126" s="7"/>
      <c r="K126" s="7"/>
      <c r="L126" s="7"/>
      <c r="M126" s="158">
        <f t="shared" si="30"/>
        <v>0</v>
      </c>
      <c r="N126" s="41">
        <f t="shared" si="31"/>
        <v>0</v>
      </c>
      <c r="O126" s="41">
        <f t="shared" si="32"/>
        <v>0</v>
      </c>
      <c r="P126" s="41">
        <f t="shared" si="33"/>
        <v>0</v>
      </c>
      <c r="Q126" s="41">
        <f t="shared" si="34"/>
        <v>0</v>
      </c>
      <c r="R126" s="41">
        <f t="shared" si="35"/>
        <v>0</v>
      </c>
      <c r="S126" s="41">
        <f t="shared" si="36"/>
        <v>0</v>
      </c>
      <c r="T126" s="221">
        <f t="shared" si="37"/>
        <v>0</v>
      </c>
      <c r="U126" s="221">
        <f t="shared" si="38"/>
        <v>0</v>
      </c>
      <c r="V126" s="221">
        <f t="shared" si="39"/>
        <v>0</v>
      </c>
      <c r="W126" s="242">
        <f t="shared" si="40"/>
        <v>0</v>
      </c>
      <c r="X126" s="216">
        <f t="shared" si="41"/>
        <v>0</v>
      </c>
      <c r="Z126" s="154"/>
      <c r="AA126" s="155"/>
    </row>
    <row r="127" spans="2:27">
      <c r="B127" s="239"/>
      <c r="C127" s="37"/>
      <c r="D127" s="205"/>
      <c r="E127" s="37"/>
      <c r="F127" s="241">
        <f>SUMIFS($AK$12:AK$20,AH$12:AH$20,B127)</f>
        <v>0</v>
      </c>
      <c r="G127" s="7"/>
      <c r="H127" s="7"/>
      <c r="I127" s="7"/>
      <c r="J127" s="7"/>
      <c r="K127" s="7"/>
      <c r="L127" s="7"/>
      <c r="M127" s="158">
        <f t="shared" si="30"/>
        <v>0</v>
      </c>
      <c r="N127" s="41">
        <f t="shared" si="31"/>
        <v>0</v>
      </c>
      <c r="O127" s="41">
        <f t="shared" si="32"/>
        <v>0</v>
      </c>
      <c r="P127" s="41">
        <f t="shared" si="33"/>
        <v>0</v>
      </c>
      <c r="Q127" s="41">
        <f t="shared" si="34"/>
        <v>0</v>
      </c>
      <c r="R127" s="41">
        <f t="shared" si="35"/>
        <v>0</v>
      </c>
      <c r="S127" s="41">
        <f t="shared" si="36"/>
        <v>0</v>
      </c>
      <c r="T127" s="221">
        <f t="shared" si="37"/>
        <v>0</v>
      </c>
      <c r="U127" s="221">
        <f t="shared" si="38"/>
        <v>0</v>
      </c>
      <c r="V127" s="221">
        <f t="shared" si="39"/>
        <v>0</v>
      </c>
      <c r="W127" s="242">
        <f t="shared" si="40"/>
        <v>0</v>
      </c>
      <c r="X127" s="216">
        <f t="shared" si="41"/>
        <v>0</v>
      </c>
      <c r="Z127" s="154"/>
      <c r="AA127" s="155"/>
    </row>
    <row r="128" spans="2:27">
      <c r="B128" s="239"/>
      <c r="C128" s="37"/>
      <c r="D128" s="205"/>
      <c r="E128" s="37"/>
      <c r="F128" s="241">
        <f>SUMIFS($AK$12:AK$20,AH$12:AH$20,B128)</f>
        <v>0</v>
      </c>
      <c r="G128" s="7"/>
      <c r="H128" s="7"/>
      <c r="I128" s="7"/>
      <c r="J128" s="7"/>
      <c r="K128" s="7"/>
      <c r="L128" s="7"/>
      <c r="M128" s="158">
        <f t="shared" si="30"/>
        <v>0</v>
      </c>
      <c r="N128" s="41">
        <f t="shared" si="31"/>
        <v>0</v>
      </c>
      <c r="O128" s="41">
        <f t="shared" si="32"/>
        <v>0</v>
      </c>
      <c r="P128" s="41">
        <f t="shared" si="33"/>
        <v>0</v>
      </c>
      <c r="Q128" s="41">
        <f t="shared" si="34"/>
        <v>0</v>
      </c>
      <c r="R128" s="41">
        <f t="shared" si="35"/>
        <v>0</v>
      </c>
      <c r="S128" s="41">
        <f t="shared" si="36"/>
        <v>0</v>
      </c>
      <c r="T128" s="221">
        <f t="shared" si="37"/>
        <v>0</v>
      </c>
      <c r="U128" s="221">
        <f t="shared" si="38"/>
        <v>0</v>
      </c>
      <c r="V128" s="221">
        <f t="shared" si="39"/>
        <v>0</v>
      </c>
      <c r="W128" s="242">
        <f t="shared" si="40"/>
        <v>0</v>
      </c>
      <c r="X128" s="216">
        <f t="shared" si="41"/>
        <v>0</v>
      </c>
      <c r="Z128" s="154"/>
      <c r="AA128" s="155"/>
    </row>
    <row r="129" spans="2:27">
      <c r="B129" s="239"/>
      <c r="C129" s="37"/>
      <c r="D129" s="205"/>
      <c r="E129" s="37"/>
      <c r="F129" s="241">
        <f>SUMIFS($AK$12:AK$20,AH$12:AH$20,B129)</f>
        <v>0</v>
      </c>
      <c r="G129" s="7"/>
      <c r="H129" s="7"/>
      <c r="I129" s="7"/>
      <c r="J129" s="7"/>
      <c r="K129" s="7"/>
      <c r="L129" s="7"/>
      <c r="M129" s="158">
        <f t="shared" si="30"/>
        <v>0</v>
      </c>
      <c r="N129" s="41">
        <f t="shared" si="31"/>
        <v>0</v>
      </c>
      <c r="O129" s="41">
        <f t="shared" si="32"/>
        <v>0</v>
      </c>
      <c r="P129" s="41">
        <f t="shared" si="33"/>
        <v>0</v>
      </c>
      <c r="Q129" s="41">
        <f t="shared" si="34"/>
        <v>0</v>
      </c>
      <c r="R129" s="41">
        <f t="shared" si="35"/>
        <v>0</v>
      </c>
      <c r="S129" s="41">
        <f t="shared" si="36"/>
        <v>0</v>
      </c>
      <c r="T129" s="221">
        <f t="shared" si="37"/>
        <v>0</v>
      </c>
      <c r="U129" s="221">
        <f t="shared" si="38"/>
        <v>0</v>
      </c>
      <c r="V129" s="221">
        <f t="shared" si="39"/>
        <v>0</v>
      </c>
      <c r="W129" s="242">
        <f t="shared" si="40"/>
        <v>0</v>
      </c>
      <c r="X129" s="216">
        <f t="shared" si="41"/>
        <v>0</v>
      </c>
      <c r="Z129" s="154"/>
      <c r="AA129" s="155"/>
    </row>
    <row r="130" spans="2:27">
      <c r="B130" s="239"/>
      <c r="C130" s="37"/>
      <c r="D130" s="205"/>
      <c r="E130" s="37"/>
      <c r="F130" s="241">
        <f>SUMIFS($AK$12:AK$20,AH$12:AH$20,B130)</f>
        <v>0</v>
      </c>
      <c r="G130" s="7"/>
      <c r="H130" s="7"/>
      <c r="I130" s="7"/>
      <c r="J130" s="7"/>
      <c r="K130" s="7"/>
      <c r="L130" s="7"/>
      <c r="M130" s="158">
        <f t="shared" si="30"/>
        <v>0</v>
      </c>
      <c r="N130" s="41">
        <f t="shared" si="31"/>
        <v>0</v>
      </c>
      <c r="O130" s="41">
        <f t="shared" si="32"/>
        <v>0</v>
      </c>
      <c r="P130" s="41">
        <f t="shared" si="33"/>
        <v>0</v>
      </c>
      <c r="Q130" s="41">
        <f t="shared" si="34"/>
        <v>0</v>
      </c>
      <c r="R130" s="41">
        <f t="shared" si="35"/>
        <v>0</v>
      </c>
      <c r="S130" s="41">
        <f t="shared" si="36"/>
        <v>0</v>
      </c>
      <c r="T130" s="221">
        <f t="shared" si="37"/>
        <v>0</v>
      </c>
      <c r="U130" s="221">
        <f t="shared" si="38"/>
        <v>0</v>
      </c>
      <c r="V130" s="221">
        <f t="shared" si="39"/>
        <v>0</v>
      </c>
      <c r="W130" s="242">
        <f t="shared" si="40"/>
        <v>0</v>
      </c>
      <c r="X130" s="216">
        <f t="shared" si="41"/>
        <v>0</v>
      </c>
      <c r="Z130" s="154"/>
      <c r="AA130" s="155"/>
    </row>
    <row r="131" spans="2:27">
      <c r="B131" s="239"/>
      <c r="C131" s="37"/>
      <c r="D131" s="205"/>
      <c r="E131" s="37"/>
      <c r="F131" s="241">
        <f>SUMIFS($AK$12:AK$20,AH$12:AH$20,B131)</f>
        <v>0</v>
      </c>
      <c r="G131" s="7"/>
      <c r="H131" s="7"/>
      <c r="I131" s="7"/>
      <c r="J131" s="7"/>
      <c r="K131" s="7"/>
      <c r="L131" s="7"/>
      <c r="M131" s="158">
        <f t="shared" si="30"/>
        <v>0</v>
      </c>
      <c r="N131" s="41">
        <f t="shared" si="31"/>
        <v>0</v>
      </c>
      <c r="O131" s="41">
        <f t="shared" si="32"/>
        <v>0</v>
      </c>
      <c r="P131" s="41">
        <f t="shared" si="33"/>
        <v>0</v>
      </c>
      <c r="Q131" s="41">
        <f t="shared" si="34"/>
        <v>0</v>
      </c>
      <c r="R131" s="41">
        <f t="shared" si="35"/>
        <v>0</v>
      </c>
      <c r="S131" s="41">
        <f t="shared" si="36"/>
        <v>0</v>
      </c>
      <c r="T131" s="221">
        <f t="shared" si="37"/>
        <v>0</v>
      </c>
      <c r="U131" s="221">
        <f t="shared" si="38"/>
        <v>0</v>
      </c>
      <c r="V131" s="221">
        <f t="shared" si="39"/>
        <v>0</v>
      </c>
      <c r="W131" s="242">
        <f t="shared" si="40"/>
        <v>0</v>
      </c>
      <c r="X131" s="216">
        <f t="shared" si="41"/>
        <v>0</v>
      </c>
      <c r="Z131" s="154"/>
      <c r="AA131" s="155"/>
    </row>
    <row r="132" spans="2:27">
      <c r="B132" s="239"/>
      <c r="C132" s="37"/>
      <c r="D132" s="205"/>
      <c r="E132" s="37"/>
      <c r="F132" s="241">
        <f>SUMIFS($AK$12:AK$20,AH$12:AH$20,B132)</f>
        <v>0</v>
      </c>
      <c r="G132" s="7"/>
      <c r="H132" s="7"/>
      <c r="I132" s="7"/>
      <c r="J132" s="7"/>
      <c r="K132" s="7"/>
      <c r="L132" s="7"/>
      <c r="M132" s="158">
        <f t="shared" si="30"/>
        <v>0</v>
      </c>
      <c r="N132" s="41">
        <f t="shared" si="31"/>
        <v>0</v>
      </c>
      <c r="O132" s="41">
        <f t="shared" si="32"/>
        <v>0</v>
      </c>
      <c r="P132" s="41">
        <f t="shared" si="33"/>
        <v>0</v>
      </c>
      <c r="Q132" s="41">
        <f t="shared" si="34"/>
        <v>0</v>
      </c>
      <c r="R132" s="41">
        <f t="shared" si="35"/>
        <v>0</v>
      </c>
      <c r="S132" s="41">
        <f t="shared" si="36"/>
        <v>0</v>
      </c>
      <c r="T132" s="221">
        <f t="shared" si="37"/>
        <v>0</v>
      </c>
      <c r="U132" s="221">
        <f t="shared" si="38"/>
        <v>0</v>
      </c>
      <c r="V132" s="221">
        <f t="shared" si="39"/>
        <v>0</v>
      </c>
      <c r="W132" s="242">
        <f t="shared" si="40"/>
        <v>0</v>
      </c>
      <c r="X132" s="216">
        <f t="shared" si="41"/>
        <v>0</v>
      </c>
      <c r="Z132" s="154"/>
      <c r="AA132" s="155"/>
    </row>
    <row r="133" spans="2:27">
      <c r="B133" s="239"/>
      <c r="C133" s="37"/>
      <c r="D133" s="205"/>
      <c r="E133" s="37"/>
      <c r="F133" s="241">
        <f>SUMIFS($AK$12:AK$20,AH$12:AH$20,B133)</f>
        <v>0</v>
      </c>
      <c r="G133" s="7"/>
      <c r="H133" s="7"/>
      <c r="I133" s="7"/>
      <c r="J133" s="7"/>
      <c r="K133" s="7"/>
      <c r="L133" s="7"/>
      <c r="M133" s="158">
        <f t="shared" si="30"/>
        <v>0</v>
      </c>
      <c r="N133" s="41">
        <f t="shared" si="31"/>
        <v>0</v>
      </c>
      <c r="O133" s="41">
        <f t="shared" si="32"/>
        <v>0</v>
      </c>
      <c r="P133" s="41">
        <f t="shared" si="33"/>
        <v>0</v>
      </c>
      <c r="Q133" s="41">
        <f t="shared" si="34"/>
        <v>0</v>
      </c>
      <c r="R133" s="41">
        <f t="shared" si="35"/>
        <v>0</v>
      </c>
      <c r="S133" s="41">
        <f t="shared" si="36"/>
        <v>0</v>
      </c>
      <c r="T133" s="221">
        <f t="shared" si="37"/>
        <v>0</v>
      </c>
      <c r="U133" s="221">
        <f t="shared" si="38"/>
        <v>0</v>
      </c>
      <c r="V133" s="221">
        <f t="shared" si="39"/>
        <v>0</v>
      </c>
      <c r="W133" s="242">
        <f t="shared" si="40"/>
        <v>0</v>
      </c>
      <c r="X133" s="216">
        <f t="shared" si="41"/>
        <v>0</v>
      </c>
      <c r="Z133" s="154"/>
      <c r="AA133" s="155"/>
    </row>
    <row r="134" spans="2:27">
      <c r="B134" s="239"/>
      <c r="C134" s="37"/>
      <c r="D134" s="205"/>
      <c r="E134" s="37"/>
      <c r="F134" s="241">
        <f>SUMIFS($AK$12:AK$20,AH$12:AH$20,B134)</f>
        <v>0</v>
      </c>
      <c r="G134" s="7"/>
      <c r="H134" s="7"/>
      <c r="I134" s="7"/>
      <c r="J134" s="7"/>
      <c r="K134" s="7"/>
      <c r="L134" s="7"/>
      <c r="M134" s="158">
        <f t="shared" si="30"/>
        <v>0</v>
      </c>
      <c r="N134" s="41">
        <f t="shared" si="31"/>
        <v>0</v>
      </c>
      <c r="O134" s="41">
        <f t="shared" si="32"/>
        <v>0</v>
      </c>
      <c r="P134" s="41">
        <f t="shared" si="33"/>
        <v>0</v>
      </c>
      <c r="Q134" s="41">
        <f t="shared" si="34"/>
        <v>0</v>
      </c>
      <c r="R134" s="41">
        <f t="shared" si="35"/>
        <v>0</v>
      </c>
      <c r="S134" s="41">
        <f t="shared" si="36"/>
        <v>0</v>
      </c>
      <c r="T134" s="221">
        <f t="shared" si="37"/>
        <v>0</v>
      </c>
      <c r="U134" s="221">
        <f t="shared" si="38"/>
        <v>0</v>
      </c>
      <c r="V134" s="221">
        <f t="shared" si="39"/>
        <v>0</v>
      </c>
      <c r="W134" s="242">
        <f t="shared" si="40"/>
        <v>0</v>
      </c>
      <c r="X134" s="216">
        <f t="shared" si="41"/>
        <v>0</v>
      </c>
      <c r="Z134" s="154"/>
      <c r="AA134" s="155"/>
    </row>
    <row r="135" spans="2:27">
      <c r="B135" s="239"/>
      <c r="C135" s="37"/>
      <c r="D135" s="205"/>
      <c r="E135" s="37"/>
      <c r="F135" s="241">
        <f>SUMIFS($AK$12:AK$20,AH$12:AH$20,B135)</f>
        <v>0</v>
      </c>
      <c r="G135" s="7"/>
      <c r="H135" s="7"/>
      <c r="I135" s="7"/>
      <c r="J135" s="7"/>
      <c r="K135" s="7"/>
      <c r="L135" s="7"/>
      <c r="M135" s="158">
        <f t="shared" si="30"/>
        <v>0</v>
      </c>
      <c r="N135" s="41">
        <f t="shared" si="31"/>
        <v>0</v>
      </c>
      <c r="O135" s="41">
        <f t="shared" si="32"/>
        <v>0</v>
      </c>
      <c r="P135" s="41">
        <f t="shared" si="33"/>
        <v>0</v>
      </c>
      <c r="Q135" s="41">
        <f t="shared" si="34"/>
        <v>0</v>
      </c>
      <c r="R135" s="41">
        <f t="shared" si="35"/>
        <v>0</v>
      </c>
      <c r="S135" s="41">
        <f t="shared" si="36"/>
        <v>0</v>
      </c>
      <c r="T135" s="221">
        <f t="shared" si="37"/>
        <v>0</v>
      </c>
      <c r="U135" s="221">
        <f t="shared" si="38"/>
        <v>0</v>
      </c>
      <c r="V135" s="221">
        <f t="shared" si="39"/>
        <v>0</v>
      </c>
      <c r="W135" s="242">
        <f t="shared" si="40"/>
        <v>0</v>
      </c>
      <c r="X135" s="216">
        <f t="shared" si="41"/>
        <v>0</v>
      </c>
      <c r="Z135" s="154"/>
      <c r="AA135" s="155"/>
    </row>
    <row r="136" spans="2:27">
      <c r="B136" s="239"/>
      <c r="C136" s="37"/>
      <c r="D136" s="205"/>
      <c r="E136" s="37"/>
      <c r="F136" s="241">
        <f>SUMIFS($AK$12:AK$20,AH$12:AH$20,B136)</f>
        <v>0</v>
      </c>
      <c r="G136" s="7"/>
      <c r="H136" s="7"/>
      <c r="I136" s="7"/>
      <c r="J136" s="7"/>
      <c r="K136" s="7"/>
      <c r="L136" s="7"/>
      <c r="M136" s="158">
        <f t="shared" si="30"/>
        <v>0</v>
      </c>
      <c r="N136" s="41">
        <f t="shared" si="31"/>
        <v>0</v>
      </c>
      <c r="O136" s="41">
        <f t="shared" si="32"/>
        <v>0</v>
      </c>
      <c r="P136" s="41">
        <f t="shared" si="33"/>
        <v>0</v>
      </c>
      <c r="Q136" s="41">
        <f t="shared" si="34"/>
        <v>0</v>
      </c>
      <c r="R136" s="41">
        <f t="shared" si="35"/>
        <v>0</v>
      </c>
      <c r="S136" s="41">
        <f t="shared" si="36"/>
        <v>0</v>
      </c>
      <c r="T136" s="221">
        <f t="shared" si="37"/>
        <v>0</v>
      </c>
      <c r="U136" s="221">
        <f t="shared" si="38"/>
        <v>0</v>
      </c>
      <c r="V136" s="221">
        <f t="shared" si="39"/>
        <v>0</v>
      </c>
      <c r="W136" s="242">
        <f t="shared" si="40"/>
        <v>0</v>
      </c>
      <c r="X136" s="216">
        <f t="shared" si="41"/>
        <v>0</v>
      </c>
      <c r="Z136" s="154"/>
      <c r="AA136" s="155"/>
    </row>
    <row r="137" spans="2:27">
      <c r="B137" s="239"/>
      <c r="C137" s="37"/>
      <c r="D137" s="205"/>
      <c r="E137" s="37"/>
      <c r="F137" s="241">
        <f>SUMIFS($AK$12:AK$20,AH$12:AH$20,B137)</f>
        <v>0</v>
      </c>
      <c r="G137" s="7"/>
      <c r="H137" s="7"/>
      <c r="I137" s="7"/>
      <c r="J137" s="7"/>
      <c r="K137" s="7"/>
      <c r="L137" s="7"/>
      <c r="M137" s="158">
        <f t="shared" si="30"/>
        <v>0</v>
      </c>
      <c r="N137" s="41">
        <f t="shared" si="31"/>
        <v>0</v>
      </c>
      <c r="O137" s="41">
        <f t="shared" si="32"/>
        <v>0</v>
      </c>
      <c r="P137" s="41">
        <f t="shared" si="33"/>
        <v>0</v>
      </c>
      <c r="Q137" s="41">
        <f t="shared" si="34"/>
        <v>0</v>
      </c>
      <c r="R137" s="41">
        <f t="shared" si="35"/>
        <v>0</v>
      </c>
      <c r="S137" s="41">
        <f t="shared" si="36"/>
        <v>0</v>
      </c>
      <c r="T137" s="221">
        <f t="shared" si="37"/>
        <v>0</v>
      </c>
      <c r="U137" s="221">
        <f t="shared" si="38"/>
        <v>0</v>
      </c>
      <c r="V137" s="221">
        <f t="shared" si="39"/>
        <v>0</v>
      </c>
      <c r="W137" s="242">
        <f t="shared" si="40"/>
        <v>0</v>
      </c>
      <c r="X137" s="216">
        <f t="shared" si="41"/>
        <v>0</v>
      </c>
      <c r="Z137" s="154"/>
      <c r="AA137" s="155"/>
    </row>
    <row r="138" spans="2:27">
      <c r="B138" s="239"/>
      <c r="C138" s="37"/>
      <c r="D138" s="205"/>
      <c r="E138" s="37"/>
      <c r="F138" s="241">
        <f>SUMIFS($AK$12:AK$20,AH$12:AH$20,B138)</f>
        <v>0</v>
      </c>
      <c r="G138" s="7"/>
      <c r="H138" s="7"/>
      <c r="I138" s="7"/>
      <c r="J138" s="7"/>
      <c r="K138" s="7"/>
      <c r="L138" s="7"/>
      <c r="M138" s="158">
        <f t="shared" si="30"/>
        <v>0</v>
      </c>
      <c r="N138" s="41">
        <f t="shared" si="31"/>
        <v>0</v>
      </c>
      <c r="O138" s="41">
        <f t="shared" si="32"/>
        <v>0</v>
      </c>
      <c r="P138" s="41">
        <f t="shared" si="33"/>
        <v>0</v>
      </c>
      <c r="Q138" s="41">
        <f t="shared" si="34"/>
        <v>0</v>
      </c>
      <c r="R138" s="41">
        <f t="shared" si="35"/>
        <v>0</v>
      </c>
      <c r="S138" s="41">
        <f t="shared" si="36"/>
        <v>0</v>
      </c>
      <c r="T138" s="221">
        <f t="shared" si="37"/>
        <v>0</v>
      </c>
      <c r="U138" s="221">
        <f t="shared" si="38"/>
        <v>0</v>
      </c>
      <c r="V138" s="221">
        <f t="shared" si="39"/>
        <v>0</v>
      </c>
      <c r="W138" s="242">
        <f t="shared" si="40"/>
        <v>0</v>
      </c>
      <c r="X138" s="216">
        <f t="shared" si="41"/>
        <v>0</v>
      </c>
      <c r="Z138" s="154"/>
      <c r="AA138" s="155"/>
    </row>
    <row r="139" spans="2:27">
      <c r="B139" s="239"/>
      <c r="C139" s="37"/>
      <c r="D139" s="205"/>
      <c r="E139" s="37"/>
      <c r="F139" s="241">
        <f>SUMIFS($AK$12:AK$20,AH$12:AH$20,B139)</f>
        <v>0</v>
      </c>
      <c r="G139" s="7"/>
      <c r="H139" s="7"/>
      <c r="I139" s="7"/>
      <c r="J139" s="7"/>
      <c r="K139" s="7"/>
      <c r="L139" s="7"/>
      <c r="M139" s="158">
        <f t="shared" si="30"/>
        <v>0</v>
      </c>
      <c r="N139" s="41">
        <f t="shared" si="31"/>
        <v>0</v>
      </c>
      <c r="O139" s="41">
        <f t="shared" si="32"/>
        <v>0</v>
      </c>
      <c r="P139" s="41">
        <f t="shared" si="33"/>
        <v>0</v>
      </c>
      <c r="Q139" s="41">
        <f t="shared" si="34"/>
        <v>0</v>
      </c>
      <c r="R139" s="41">
        <f t="shared" si="35"/>
        <v>0</v>
      </c>
      <c r="S139" s="41">
        <f t="shared" si="36"/>
        <v>0</v>
      </c>
      <c r="T139" s="221">
        <f t="shared" si="37"/>
        <v>0</v>
      </c>
      <c r="U139" s="221">
        <f t="shared" si="38"/>
        <v>0</v>
      </c>
      <c r="V139" s="221">
        <f t="shared" si="39"/>
        <v>0</v>
      </c>
      <c r="W139" s="242">
        <f t="shared" si="40"/>
        <v>0</v>
      </c>
      <c r="X139" s="216">
        <f t="shared" si="41"/>
        <v>0</v>
      </c>
      <c r="Z139" s="154"/>
      <c r="AA139" s="155"/>
    </row>
    <row r="140" spans="2:27">
      <c r="B140" s="239"/>
      <c r="C140" s="37"/>
      <c r="D140" s="205"/>
      <c r="E140" s="37"/>
      <c r="F140" s="241">
        <f>SUMIFS($AK$12:AK$20,AH$12:AH$20,B140)</f>
        <v>0</v>
      </c>
      <c r="G140" s="7"/>
      <c r="H140" s="7"/>
      <c r="I140" s="7"/>
      <c r="J140" s="7"/>
      <c r="K140" s="7"/>
      <c r="L140" s="7"/>
      <c r="M140" s="158">
        <f t="shared" si="30"/>
        <v>0</v>
      </c>
      <c r="N140" s="41">
        <f t="shared" si="31"/>
        <v>0</v>
      </c>
      <c r="O140" s="41">
        <f t="shared" si="32"/>
        <v>0</v>
      </c>
      <c r="P140" s="41">
        <f t="shared" si="33"/>
        <v>0</v>
      </c>
      <c r="Q140" s="41">
        <f t="shared" si="34"/>
        <v>0</v>
      </c>
      <c r="R140" s="41">
        <f t="shared" si="35"/>
        <v>0</v>
      </c>
      <c r="S140" s="41">
        <f t="shared" si="36"/>
        <v>0</v>
      </c>
      <c r="T140" s="221">
        <f t="shared" si="37"/>
        <v>0</v>
      </c>
      <c r="U140" s="221">
        <f t="shared" si="38"/>
        <v>0</v>
      </c>
      <c r="V140" s="221">
        <f t="shared" si="39"/>
        <v>0</v>
      </c>
      <c r="W140" s="242">
        <f t="shared" si="40"/>
        <v>0</v>
      </c>
      <c r="X140" s="216">
        <f t="shared" si="41"/>
        <v>0</v>
      </c>
      <c r="Z140" s="154"/>
      <c r="AA140" s="155"/>
    </row>
    <row r="141" spans="2:27">
      <c r="B141" s="239"/>
      <c r="C141" s="37"/>
      <c r="D141" s="205"/>
      <c r="E141" s="37"/>
      <c r="F141" s="241">
        <f>SUMIFS($AK$12:AK$20,AH$12:AH$20,B141)</f>
        <v>0</v>
      </c>
      <c r="G141" s="7"/>
      <c r="H141" s="7"/>
      <c r="I141" s="7"/>
      <c r="J141" s="7"/>
      <c r="K141" s="7"/>
      <c r="L141" s="7"/>
      <c r="M141" s="158">
        <f t="shared" si="30"/>
        <v>0</v>
      </c>
      <c r="N141" s="41">
        <f t="shared" si="31"/>
        <v>0</v>
      </c>
      <c r="O141" s="41">
        <f t="shared" si="32"/>
        <v>0</v>
      </c>
      <c r="P141" s="41">
        <f t="shared" si="33"/>
        <v>0</v>
      </c>
      <c r="Q141" s="41">
        <f t="shared" si="34"/>
        <v>0</v>
      </c>
      <c r="R141" s="41">
        <f t="shared" si="35"/>
        <v>0</v>
      </c>
      <c r="S141" s="41">
        <f t="shared" si="36"/>
        <v>0</v>
      </c>
      <c r="T141" s="221">
        <f t="shared" si="37"/>
        <v>0</v>
      </c>
      <c r="U141" s="221">
        <f t="shared" si="38"/>
        <v>0</v>
      </c>
      <c r="V141" s="221">
        <f t="shared" si="39"/>
        <v>0</v>
      </c>
      <c r="W141" s="242">
        <f t="shared" si="40"/>
        <v>0</v>
      </c>
      <c r="X141" s="216">
        <f t="shared" si="41"/>
        <v>0</v>
      </c>
      <c r="Z141" s="154"/>
      <c r="AA141" s="155"/>
    </row>
    <row r="142" spans="2:27">
      <c r="B142" s="239"/>
      <c r="C142" s="37"/>
      <c r="D142" s="205"/>
      <c r="E142" s="37"/>
      <c r="F142" s="241">
        <f>SUMIFS($AK$12:AK$20,AH$12:AH$20,B142)</f>
        <v>0</v>
      </c>
      <c r="G142" s="7"/>
      <c r="H142" s="7"/>
      <c r="I142" s="7"/>
      <c r="J142" s="7"/>
      <c r="K142" s="7"/>
      <c r="L142" s="7"/>
      <c r="M142" s="158">
        <f t="shared" si="30"/>
        <v>0</v>
      </c>
      <c r="N142" s="41">
        <f t="shared" si="31"/>
        <v>0</v>
      </c>
      <c r="O142" s="41">
        <f t="shared" si="32"/>
        <v>0</v>
      </c>
      <c r="P142" s="41">
        <f t="shared" si="33"/>
        <v>0</v>
      </c>
      <c r="Q142" s="41">
        <f t="shared" si="34"/>
        <v>0</v>
      </c>
      <c r="R142" s="41">
        <f t="shared" si="35"/>
        <v>0</v>
      </c>
      <c r="S142" s="41">
        <f t="shared" si="36"/>
        <v>0</v>
      </c>
      <c r="T142" s="221">
        <f t="shared" si="37"/>
        <v>0</v>
      </c>
      <c r="U142" s="221">
        <f t="shared" si="38"/>
        <v>0</v>
      </c>
      <c r="V142" s="221">
        <f t="shared" si="39"/>
        <v>0</v>
      </c>
      <c r="W142" s="242">
        <f t="shared" si="40"/>
        <v>0</v>
      </c>
      <c r="X142" s="216">
        <f t="shared" si="41"/>
        <v>0</v>
      </c>
      <c r="Z142" s="154"/>
      <c r="AA142" s="155"/>
    </row>
    <row r="143" spans="2:27">
      <c r="B143" s="239"/>
      <c r="C143" s="37"/>
      <c r="D143" s="205"/>
      <c r="E143" s="37"/>
      <c r="F143" s="241">
        <f>SUMIFS($AK$12:AK$20,AH$12:AH$20,B143)</f>
        <v>0</v>
      </c>
      <c r="G143" s="7"/>
      <c r="H143" s="7"/>
      <c r="I143" s="7"/>
      <c r="J143" s="7"/>
      <c r="K143" s="7"/>
      <c r="L143" s="7"/>
      <c r="M143" s="158">
        <f t="shared" si="30"/>
        <v>0</v>
      </c>
      <c r="N143" s="41">
        <f t="shared" si="31"/>
        <v>0</v>
      </c>
      <c r="O143" s="41">
        <f t="shared" si="32"/>
        <v>0</v>
      </c>
      <c r="P143" s="41">
        <f t="shared" si="33"/>
        <v>0</v>
      </c>
      <c r="Q143" s="41">
        <f t="shared" si="34"/>
        <v>0</v>
      </c>
      <c r="R143" s="41">
        <f t="shared" si="35"/>
        <v>0</v>
      </c>
      <c r="S143" s="41">
        <f t="shared" si="36"/>
        <v>0</v>
      </c>
      <c r="T143" s="221">
        <f t="shared" si="37"/>
        <v>0</v>
      </c>
      <c r="U143" s="221">
        <f t="shared" si="38"/>
        <v>0</v>
      </c>
      <c r="V143" s="221">
        <f t="shared" si="39"/>
        <v>0</v>
      </c>
      <c r="W143" s="242">
        <f t="shared" si="40"/>
        <v>0</v>
      </c>
      <c r="X143" s="216">
        <f t="shared" si="41"/>
        <v>0</v>
      </c>
      <c r="Z143" s="154"/>
      <c r="AA143" s="155"/>
    </row>
    <row r="144" spans="2:27">
      <c r="B144" s="239"/>
      <c r="C144" s="37"/>
      <c r="D144" s="205"/>
      <c r="E144" s="37"/>
      <c r="F144" s="241">
        <f>SUMIFS($AK$12:AK$20,AH$12:AH$20,B144)</f>
        <v>0</v>
      </c>
      <c r="G144" s="7"/>
      <c r="H144" s="7"/>
      <c r="I144" s="7"/>
      <c r="J144" s="7"/>
      <c r="K144" s="7"/>
      <c r="L144" s="7"/>
      <c r="M144" s="158">
        <f t="shared" si="30"/>
        <v>0</v>
      </c>
      <c r="N144" s="41">
        <f t="shared" si="31"/>
        <v>0</v>
      </c>
      <c r="O144" s="41">
        <f t="shared" si="32"/>
        <v>0</v>
      </c>
      <c r="P144" s="41">
        <f t="shared" si="33"/>
        <v>0</v>
      </c>
      <c r="Q144" s="41">
        <f t="shared" si="34"/>
        <v>0</v>
      </c>
      <c r="R144" s="41">
        <f t="shared" si="35"/>
        <v>0</v>
      </c>
      <c r="S144" s="41">
        <f t="shared" si="36"/>
        <v>0</v>
      </c>
      <c r="T144" s="221">
        <f t="shared" si="37"/>
        <v>0</v>
      </c>
      <c r="U144" s="221">
        <f t="shared" si="38"/>
        <v>0</v>
      </c>
      <c r="V144" s="221">
        <f t="shared" si="39"/>
        <v>0</v>
      </c>
      <c r="W144" s="242">
        <f t="shared" si="40"/>
        <v>0</v>
      </c>
      <c r="X144" s="216">
        <f t="shared" si="41"/>
        <v>0</v>
      </c>
      <c r="Z144" s="154"/>
      <c r="AA144" s="155"/>
    </row>
    <row r="145" spans="2:27">
      <c r="B145" s="239"/>
      <c r="C145" s="37"/>
      <c r="D145" s="205"/>
      <c r="E145" s="37"/>
      <c r="F145" s="241">
        <f>SUMIFS($AK$12:AK$20,AH$12:AH$20,B145)</f>
        <v>0</v>
      </c>
      <c r="G145" s="7"/>
      <c r="H145" s="7"/>
      <c r="I145" s="7"/>
      <c r="J145" s="7"/>
      <c r="K145" s="7"/>
      <c r="L145" s="7"/>
      <c r="M145" s="158">
        <f t="shared" si="30"/>
        <v>0</v>
      </c>
      <c r="N145" s="41">
        <f t="shared" si="31"/>
        <v>0</v>
      </c>
      <c r="O145" s="41">
        <f t="shared" si="32"/>
        <v>0</v>
      </c>
      <c r="P145" s="41">
        <f t="shared" si="33"/>
        <v>0</v>
      </c>
      <c r="Q145" s="41">
        <f t="shared" si="34"/>
        <v>0</v>
      </c>
      <c r="R145" s="41">
        <f t="shared" si="35"/>
        <v>0</v>
      </c>
      <c r="S145" s="41">
        <f t="shared" si="36"/>
        <v>0</v>
      </c>
      <c r="T145" s="221">
        <f t="shared" si="37"/>
        <v>0</v>
      </c>
      <c r="U145" s="221">
        <f t="shared" si="38"/>
        <v>0</v>
      </c>
      <c r="V145" s="221">
        <f t="shared" si="39"/>
        <v>0</v>
      </c>
      <c r="W145" s="242">
        <f t="shared" si="40"/>
        <v>0</v>
      </c>
      <c r="X145" s="216">
        <f t="shared" si="41"/>
        <v>0</v>
      </c>
      <c r="Z145" s="154"/>
      <c r="AA145" s="155"/>
    </row>
    <row r="146" spans="2:27">
      <c r="B146" s="239"/>
      <c r="C146" s="37"/>
      <c r="D146" s="205"/>
      <c r="E146" s="37"/>
      <c r="F146" s="241">
        <f>SUMIFS($AK$12:AK$20,AH$12:AH$20,B146)</f>
        <v>0</v>
      </c>
      <c r="G146" s="7"/>
      <c r="H146" s="7"/>
      <c r="I146" s="7"/>
      <c r="J146" s="7"/>
      <c r="K146" s="7"/>
      <c r="L146" s="7"/>
      <c r="M146" s="158">
        <f t="shared" si="30"/>
        <v>0</v>
      </c>
      <c r="N146" s="41">
        <f t="shared" si="31"/>
        <v>0</v>
      </c>
      <c r="O146" s="41">
        <f t="shared" si="32"/>
        <v>0</v>
      </c>
      <c r="P146" s="41">
        <f t="shared" si="33"/>
        <v>0</v>
      </c>
      <c r="Q146" s="41">
        <f t="shared" si="34"/>
        <v>0</v>
      </c>
      <c r="R146" s="41">
        <f t="shared" si="35"/>
        <v>0</v>
      </c>
      <c r="S146" s="41">
        <f t="shared" si="36"/>
        <v>0</v>
      </c>
      <c r="T146" s="221">
        <f t="shared" si="37"/>
        <v>0</v>
      </c>
      <c r="U146" s="221">
        <f t="shared" si="38"/>
        <v>0</v>
      </c>
      <c r="V146" s="221">
        <f t="shared" si="39"/>
        <v>0</v>
      </c>
      <c r="W146" s="242">
        <f t="shared" si="40"/>
        <v>0</v>
      </c>
      <c r="X146" s="216">
        <f t="shared" si="41"/>
        <v>0</v>
      </c>
      <c r="Z146" s="154"/>
      <c r="AA146" s="155"/>
    </row>
    <row r="147" spans="2:27">
      <c r="B147" s="239"/>
      <c r="C147" s="37"/>
      <c r="D147" s="205"/>
      <c r="E147" s="37"/>
      <c r="F147" s="241">
        <f>SUMIFS($AK$12:AK$20,AH$12:AH$20,B147)</f>
        <v>0</v>
      </c>
      <c r="G147" s="7"/>
      <c r="H147" s="7"/>
      <c r="I147" s="7"/>
      <c r="J147" s="7"/>
      <c r="K147" s="7"/>
      <c r="L147" s="7"/>
      <c r="M147" s="158">
        <f t="shared" si="30"/>
        <v>0</v>
      </c>
      <c r="N147" s="41">
        <f t="shared" si="31"/>
        <v>0</v>
      </c>
      <c r="O147" s="41">
        <f t="shared" si="32"/>
        <v>0</v>
      </c>
      <c r="P147" s="41">
        <f t="shared" si="33"/>
        <v>0</v>
      </c>
      <c r="Q147" s="41">
        <f t="shared" si="34"/>
        <v>0</v>
      </c>
      <c r="R147" s="41">
        <f t="shared" si="35"/>
        <v>0</v>
      </c>
      <c r="S147" s="41">
        <f t="shared" si="36"/>
        <v>0</v>
      </c>
      <c r="T147" s="221">
        <f t="shared" si="37"/>
        <v>0</v>
      </c>
      <c r="U147" s="221">
        <f t="shared" si="38"/>
        <v>0</v>
      </c>
      <c r="V147" s="221">
        <f t="shared" si="39"/>
        <v>0</v>
      </c>
      <c r="W147" s="242">
        <f t="shared" si="40"/>
        <v>0</v>
      </c>
      <c r="X147" s="216">
        <f t="shared" si="41"/>
        <v>0</v>
      </c>
      <c r="Z147" s="154"/>
      <c r="AA147" s="155"/>
    </row>
    <row r="148" spans="2:27">
      <c r="B148" s="239"/>
      <c r="C148" s="37"/>
      <c r="D148" s="205"/>
      <c r="E148" s="37"/>
      <c r="F148" s="241">
        <f>SUMIFS($AK$12:AK$20,AH$12:AH$20,B148)</f>
        <v>0</v>
      </c>
      <c r="G148" s="7"/>
      <c r="H148" s="7"/>
      <c r="I148" s="7"/>
      <c r="J148" s="7"/>
      <c r="K148" s="7"/>
      <c r="L148" s="7"/>
      <c r="M148" s="158">
        <f t="shared" si="30"/>
        <v>0</v>
      </c>
      <c r="N148" s="41">
        <f t="shared" si="31"/>
        <v>0</v>
      </c>
      <c r="O148" s="41">
        <f t="shared" si="32"/>
        <v>0</v>
      </c>
      <c r="P148" s="41">
        <f t="shared" si="33"/>
        <v>0</v>
      </c>
      <c r="Q148" s="41">
        <f t="shared" si="34"/>
        <v>0</v>
      </c>
      <c r="R148" s="41">
        <f t="shared" si="35"/>
        <v>0</v>
      </c>
      <c r="S148" s="41">
        <f t="shared" si="36"/>
        <v>0</v>
      </c>
      <c r="T148" s="221">
        <f t="shared" si="37"/>
        <v>0</v>
      </c>
      <c r="U148" s="221">
        <f t="shared" si="38"/>
        <v>0</v>
      </c>
      <c r="V148" s="221">
        <f t="shared" si="39"/>
        <v>0</v>
      </c>
      <c r="W148" s="242">
        <f t="shared" si="40"/>
        <v>0</v>
      </c>
      <c r="X148" s="216">
        <f t="shared" si="41"/>
        <v>0</v>
      </c>
      <c r="Z148" s="154"/>
      <c r="AA148" s="155"/>
    </row>
    <row r="149" spans="2:27">
      <c r="B149" s="239"/>
      <c r="C149" s="37"/>
      <c r="D149" s="205"/>
      <c r="E149" s="37"/>
      <c r="F149" s="241">
        <f>SUMIFS($AK$12:AK$20,AH$12:AH$20,B149)</f>
        <v>0</v>
      </c>
      <c r="G149" s="7"/>
      <c r="H149" s="7"/>
      <c r="I149" s="7"/>
      <c r="J149" s="7"/>
      <c r="K149" s="7"/>
      <c r="L149" s="7"/>
      <c r="M149" s="158">
        <f t="shared" si="30"/>
        <v>0</v>
      </c>
      <c r="N149" s="41">
        <f t="shared" si="31"/>
        <v>0</v>
      </c>
      <c r="O149" s="41">
        <f t="shared" si="32"/>
        <v>0</v>
      </c>
      <c r="P149" s="41">
        <f t="shared" si="33"/>
        <v>0</v>
      </c>
      <c r="Q149" s="41">
        <f t="shared" si="34"/>
        <v>0</v>
      </c>
      <c r="R149" s="41">
        <f t="shared" si="35"/>
        <v>0</v>
      </c>
      <c r="S149" s="41">
        <f t="shared" si="36"/>
        <v>0</v>
      </c>
      <c r="T149" s="221">
        <f t="shared" si="37"/>
        <v>0</v>
      </c>
      <c r="U149" s="221">
        <f t="shared" si="38"/>
        <v>0</v>
      </c>
      <c r="V149" s="221">
        <f t="shared" si="39"/>
        <v>0</v>
      </c>
      <c r="W149" s="242">
        <f t="shared" si="40"/>
        <v>0</v>
      </c>
      <c r="X149" s="216">
        <f t="shared" si="41"/>
        <v>0</v>
      </c>
      <c r="Z149" s="154"/>
      <c r="AA149" s="155"/>
    </row>
    <row r="150" spans="2:27">
      <c r="B150" s="239"/>
      <c r="C150" s="37"/>
      <c r="D150" s="205"/>
      <c r="E150" s="37"/>
      <c r="F150" s="241">
        <f>SUMIFS($AK$12:AK$20,AH$12:AH$20,B150)</f>
        <v>0</v>
      </c>
      <c r="G150" s="7"/>
      <c r="H150" s="7"/>
      <c r="I150" s="7"/>
      <c r="J150" s="7"/>
      <c r="K150" s="7"/>
      <c r="L150" s="7"/>
      <c r="M150" s="158">
        <f t="shared" si="30"/>
        <v>0</v>
      </c>
      <c r="N150" s="41">
        <f t="shared" si="31"/>
        <v>0</v>
      </c>
      <c r="O150" s="41">
        <f t="shared" si="32"/>
        <v>0</v>
      </c>
      <c r="P150" s="41">
        <f t="shared" si="33"/>
        <v>0</v>
      </c>
      <c r="Q150" s="41">
        <f t="shared" si="34"/>
        <v>0</v>
      </c>
      <c r="R150" s="41">
        <f t="shared" si="35"/>
        <v>0</v>
      </c>
      <c r="S150" s="41">
        <f t="shared" si="36"/>
        <v>0</v>
      </c>
      <c r="T150" s="221">
        <f t="shared" si="37"/>
        <v>0</v>
      </c>
      <c r="U150" s="221">
        <f t="shared" si="38"/>
        <v>0</v>
      </c>
      <c r="V150" s="221">
        <f t="shared" si="39"/>
        <v>0</v>
      </c>
      <c r="W150" s="242">
        <f t="shared" si="40"/>
        <v>0</v>
      </c>
      <c r="X150" s="216">
        <f t="shared" si="41"/>
        <v>0</v>
      </c>
      <c r="Z150" s="154"/>
      <c r="AA150" s="155"/>
    </row>
    <row r="151" spans="2:27">
      <c r="B151" s="239"/>
      <c r="C151" s="37"/>
      <c r="D151" s="205"/>
      <c r="E151" s="37"/>
      <c r="F151" s="241">
        <f>SUMIFS($AK$12:AK$20,AH$12:AH$20,B151)</f>
        <v>0</v>
      </c>
      <c r="G151" s="7"/>
      <c r="H151" s="7"/>
      <c r="I151" s="7"/>
      <c r="J151" s="7"/>
      <c r="K151" s="7"/>
      <c r="L151" s="7"/>
      <c r="M151" s="158">
        <f t="shared" si="30"/>
        <v>0</v>
      </c>
      <c r="N151" s="41">
        <f t="shared" si="31"/>
        <v>0</v>
      </c>
      <c r="O151" s="41">
        <f t="shared" si="32"/>
        <v>0</v>
      </c>
      <c r="P151" s="41">
        <f t="shared" si="33"/>
        <v>0</v>
      </c>
      <c r="Q151" s="41">
        <f t="shared" si="34"/>
        <v>0</v>
      </c>
      <c r="R151" s="41">
        <f t="shared" si="35"/>
        <v>0</v>
      </c>
      <c r="S151" s="41">
        <f t="shared" si="36"/>
        <v>0</v>
      </c>
      <c r="T151" s="221">
        <f t="shared" si="37"/>
        <v>0</v>
      </c>
      <c r="U151" s="221">
        <f t="shared" si="38"/>
        <v>0</v>
      </c>
      <c r="V151" s="221">
        <f t="shared" si="39"/>
        <v>0</v>
      </c>
      <c r="W151" s="242">
        <f t="shared" si="40"/>
        <v>0</v>
      </c>
      <c r="X151" s="216">
        <f t="shared" si="41"/>
        <v>0</v>
      </c>
      <c r="Z151" s="154"/>
      <c r="AA151" s="155"/>
    </row>
    <row r="152" spans="2:27">
      <c r="B152" s="239"/>
      <c r="C152" s="37"/>
      <c r="D152" s="205"/>
      <c r="E152" s="37"/>
      <c r="F152" s="241">
        <f>SUMIFS($AK$12:AK$20,AH$12:AH$20,B152)</f>
        <v>0</v>
      </c>
      <c r="G152" s="7"/>
      <c r="H152" s="7"/>
      <c r="I152" s="7"/>
      <c r="J152" s="7"/>
      <c r="K152" s="7"/>
      <c r="L152" s="7"/>
      <c r="M152" s="158">
        <f t="shared" si="30"/>
        <v>0</v>
      </c>
      <c r="N152" s="41">
        <f t="shared" si="31"/>
        <v>0</v>
      </c>
      <c r="O152" s="41">
        <f t="shared" si="32"/>
        <v>0</v>
      </c>
      <c r="P152" s="41">
        <f t="shared" si="33"/>
        <v>0</v>
      </c>
      <c r="Q152" s="41">
        <f t="shared" si="34"/>
        <v>0</v>
      </c>
      <c r="R152" s="41">
        <f t="shared" si="35"/>
        <v>0</v>
      </c>
      <c r="S152" s="41">
        <f t="shared" si="36"/>
        <v>0</v>
      </c>
      <c r="T152" s="221">
        <f t="shared" si="37"/>
        <v>0</v>
      </c>
      <c r="U152" s="221">
        <f t="shared" si="38"/>
        <v>0</v>
      </c>
      <c r="V152" s="221">
        <f t="shared" si="39"/>
        <v>0</v>
      </c>
      <c r="W152" s="242">
        <f t="shared" si="40"/>
        <v>0</v>
      </c>
      <c r="X152" s="216">
        <f t="shared" si="41"/>
        <v>0</v>
      </c>
      <c r="Z152" s="154"/>
      <c r="AA152" s="155"/>
    </row>
    <row r="153" spans="2:27">
      <c r="B153" s="239"/>
      <c r="C153" s="37"/>
      <c r="D153" s="205"/>
      <c r="E153" s="37"/>
      <c r="F153" s="241">
        <f>SUMIFS($AK$12:AK$20,AH$12:AH$20,B153)</f>
        <v>0</v>
      </c>
      <c r="G153" s="7"/>
      <c r="H153" s="7"/>
      <c r="I153" s="7"/>
      <c r="J153" s="7"/>
      <c r="K153" s="7"/>
      <c r="L153" s="7"/>
      <c r="M153" s="158">
        <f t="shared" si="30"/>
        <v>0</v>
      </c>
      <c r="N153" s="41">
        <f t="shared" si="31"/>
        <v>0</v>
      </c>
      <c r="O153" s="41">
        <f t="shared" si="32"/>
        <v>0</v>
      </c>
      <c r="P153" s="41">
        <f t="shared" si="33"/>
        <v>0</v>
      </c>
      <c r="Q153" s="41">
        <f t="shared" si="34"/>
        <v>0</v>
      </c>
      <c r="R153" s="41">
        <f t="shared" si="35"/>
        <v>0</v>
      </c>
      <c r="S153" s="41">
        <f t="shared" si="36"/>
        <v>0</v>
      </c>
      <c r="T153" s="221">
        <f t="shared" si="37"/>
        <v>0</v>
      </c>
      <c r="U153" s="221">
        <f t="shared" si="38"/>
        <v>0</v>
      </c>
      <c r="V153" s="221">
        <f t="shared" si="39"/>
        <v>0</v>
      </c>
      <c r="W153" s="242">
        <f t="shared" si="40"/>
        <v>0</v>
      </c>
      <c r="X153" s="216">
        <f t="shared" si="41"/>
        <v>0</v>
      </c>
      <c r="Z153" s="154"/>
      <c r="AA153" s="155"/>
    </row>
    <row r="154" spans="2:27">
      <c r="B154" s="239"/>
      <c r="C154" s="37"/>
      <c r="D154" s="205"/>
      <c r="E154" s="37"/>
      <c r="F154" s="241">
        <f>SUMIFS($AK$12:AK$20,AH$12:AH$20,B154)</f>
        <v>0</v>
      </c>
      <c r="G154" s="7"/>
      <c r="H154" s="7"/>
      <c r="I154" s="7"/>
      <c r="J154" s="7"/>
      <c r="K154" s="7"/>
      <c r="L154" s="7"/>
      <c r="M154" s="158">
        <f t="shared" si="30"/>
        <v>0</v>
      </c>
      <c r="N154" s="41">
        <f t="shared" si="31"/>
        <v>0</v>
      </c>
      <c r="O154" s="41">
        <f t="shared" si="32"/>
        <v>0</v>
      </c>
      <c r="P154" s="41">
        <f t="shared" si="33"/>
        <v>0</v>
      </c>
      <c r="Q154" s="41">
        <f t="shared" si="34"/>
        <v>0</v>
      </c>
      <c r="R154" s="41">
        <f t="shared" si="35"/>
        <v>0</v>
      </c>
      <c r="S154" s="41">
        <f t="shared" si="36"/>
        <v>0</v>
      </c>
      <c r="T154" s="221">
        <f t="shared" si="37"/>
        <v>0</v>
      </c>
      <c r="U154" s="221">
        <f t="shared" si="38"/>
        <v>0</v>
      </c>
      <c r="V154" s="221">
        <f t="shared" si="39"/>
        <v>0</v>
      </c>
      <c r="W154" s="242">
        <f t="shared" si="40"/>
        <v>0</v>
      </c>
      <c r="X154" s="216">
        <f t="shared" si="41"/>
        <v>0</v>
      </c>
      <c r="Z154" s="154"/>
      <c r="AA154" s="155"/>
    </row>
    <row r="155" spans="2:27">
      <c r="B155" s="239"/>
      <c r="C155" s="37"/>
      <c r="D155" s="205"/>
      <c r="E155" s="37"/>
      <c r="F155" s="241">
        <f>SUMIFS($AK$12:AK$20,AH$12:AH$20,B155)</f>
        <v>0</v>
      </c>
      <c r="G155" s="7"/>
      <c r="H155" s="7"/>
      <c r="I155" s="7"/>
      <c r="J155" s="7"/>
      <c r="K155" s="7"/>
      <c r="L155" s="7"/>
      <c r="M155" s="158">
        <f t="shared" si="30"/>
        <v>0</v>
      </c>
      <c r="N155" s="41">
        <f t="shared" si="31"/>
        <v>0</v>
      </c>
      <c r="O155" s="41">
        <f t="shared" si="32"/>
        <v>0</v>
      </c>
      <c r="P155" s="41">
        <f t="shared" si="33"/>
        <v>0</v>
      </c>
      <c r="Q155" s="41">
        <f t="shared" si="34"/>
        <v>0</v>
      </c>
      <c r="R155" s="41">
        <f t="shared" si="35"/>
        <v>0</v>
      </c>
      <c r="S155" s="41">
        <f t="shared" si="36"/>
        <v>0</v>
      </c>
      <c r="T155" s="221">
        <f t="shared" si="37"/>
        <v>0</v>
      </c>
      <c r="U155" s="221">
        <f t="shared" si="38"/>
        <v>0</v>
      </c>
      <c r="V155" s="221">
        <f t="shared" si="39"/>
        <v>0</v>
      </c>
      <c r="W155" s="242">
        <f t="shared" si="40"/>
        <v>0</v>
      </c>
      <c r="X155" s="216">
        <f t="shared" si="41"/>
        <v>0</v>
      </c>
      <c r="Z155" s="154"/>
      <c r="AA155" s="155"/>
    </row>
    <row r="156" spans="2:27">
      <c r="B156" s="239"/>
      <c r="C156" s="37"/>
      <c r="D156" s="205"/>
      <c r="E156" s="37"/>
      <c r="F156" s="241">
        <f>SUMIFS($AK$12:AK$20,AH$12:AH$20,B156)</f>
        <v>0</v>
      </c>
      <c r="G156" s="7"/>
      <c r="H156" s="7"/>
      <c r="I156" s="7"/>
      <c r="J156" s="7"/>
      <c r="K156" s="7"/>
      <c r="L156" s="7"/>
      <c r="M156" s="158">
        <f t="shared" si="30"/>
        <v>0</v>
      </c>
      <c r="N156" s="41">
        <f t="shared" si="31"/>
        <v>0</v>
      </c>
      <c r="O156" s="41">
        <f t="shared" si="32"/>
        <v>0</v>
      </c>
      <c r="P156" s="41">
        <f t="shared" si="33"/>
        <v>0</v>
      </c>
      <c r="Q156" s="41">
        <f t="shared" si="34"/>
        <v>0</v>
      </c>
      <c r="R156" s="41">
        <f t="shared" si="35"/>
        <v>0</v>
      </c>
      <c r="S156" s="41">
        <f t="shared" si="36"/>
        <v>0</v>
      </c>
      <c r="T156" s="221">
        <f t="shared" si="37"/>
        <v>0</v>
      </c>
      <c r="U156" s="221">
        <f t="shared" si="38"/>
        <v>0</v>
      </c>
      <c r="V156" s="221">
        <f t="shared" si="39"/>
        <v>0</v>
      </c>
      <c r="W156" s="242">
        <f t="shared" si="40"/>
        <v>0</v>
      </c>
      <c r="X156" s="216">
        <f t="shared" si="41"/>
        <v>0</v>
      </c>
      <c r="Z156" s="154"/>
      <c r="AA156" s="155"/>
    </row>
    <row r="157" spans="2:27">
      <c r="B157" s="239"/>
      <c r="C157" s="37"/>
      <c r="D157" s="205"/>
      <c r="E157" s="37"/>
      <c r="F157" s="241">
        <f>SUMIFS($AK$12:AK$20,AH$12:AH$20,B157)</f>
        <v>0</v>
      </c>
      <c r="G157" s="7"/>
      <c r="H157" s="7"/>
      <c r="I157" s="7"/>
      <c r="J157" s="7"/>
      <c r="K157" s="7"/>
      <c r="L157" s="7"/>
      <c r="M157" s="158">
        <f t="shared" si="30"/>
        <v>0</v>
      </c>
      <c r="N157" s="41">
        <f t="shared" si="31"/>
        <v>0</v>
      </c>
      <c r="O157" s="41">
        <f t="shared" si="32"/>
        <v>0</v>
      </c>
      <c r="P157" s="41">
        <f t="shared" si="33"/>
        <v>0</v>
      </c>
      <c r="Q157" s="41">
        <f t="shared" si="34"/>
        <v>0</v>
      </c>
      <c r="R157" s="41">
        <f t="shared" si="35"/>
        <v>0</v>
      </c>
      <c r="S157" s="41">
        <f t="shared" si="36"/>
        <v>0</v>
      </c>
      <c r="T157" s="221">
        <f t="shared" si="37"/>
        <v>0</v>
      </c>
      <c r="U157" s="221">
        <f t="shared" si="38"/>
        <v>0</v>
      </c>
      <c r="V157" s="221">
        <f t="shared" si="39"/>
        <v>0</v>
      </c>
      <c r="W157" s="242">
        <f t="shared" si="40"/>
        <v>0</v>
      </c>
      <c r="X157" s="216">
        <f t="shared" si="41"/>
        <v>0</v>
      </c>
      <c r="Z157" s="154"/>
      <c r="AA157" s="155"/>
    </row>
    <row r="158" spans="2:27">
      <c r="B158" s="239"/>
      <c r="C158" s="37"/>
      <c r="D158" s="205"/>
      <c r="E158" s="37"/>
      <c r="F158" s="241">
        <f>SUMIFS($AK$12:AK$20,AH$12:AH$20,B158)</f>
        <v>0</v>
      </c>
      <c r="G158" s="7"/>
      <c r="H158" s="7"/>
      <c r="I158" s="7"/>
      <c r="J158" s="7"/>
      <c r="K158" s="7"/>
      <c r="L158" s="7"/>
      <c r="M158" s="158">
        <f t="shared" si="30"/>
        <v>0</v>
      </c>
      <c r="N158" s="41">
        <f t="shared" si="31"/>
        <v>0</v>
      </c>
      <c r="O158" s="41">
        <f t="shared" si="32"/>
        <v>0</v>
      </c>
      <c r="P158" s="41">
        <f t="shared" si="33"/>
        <v>0</v>
      </c>
      <c r="Q158" s="41">
        <f t="shared" si="34"/>
        <v>0</v>
      </c>
      <c r="R158" s="41">
        <f t="shared" si="35"/>
        <v>0</v>
      </c>
      <c r="S158" s="41">
        <f t="shared" si="36"/>
        <v>0</v>
      </c>
      <c r="T158" s="221">
        <f t="shared" si="37"/>
        <v>0</v>
      </c>
      <c r="U158" s="221">
        <f t="shared" si="38"/>
        <v>0</v>
      </c>
      <c r="V158" s="221">
        <f t="shared" si="39"/>
        <v>0</v>
      </c>
      <c r="W158" s="242">
        <f t="shared" si="40"/>
        <v>0</v>
      </c>
      <c r="X158" s="216">
        <f t="shared" si="41"/>
        <v>0</v>
      </c>
      <c r="Z158" s="154"/>
      <c r="AA158" s="155"/>
    </row>
    <row r="159" spans="2:27">
      <c r="B159" s="239"/>
      <c r="C159" s="37"/>
      <c r="D159" s="205"/>
      <c r="E159" s="37"/>
      <c r="F159" s="241">
        <f>SUMIFS($AK$12:AK$20,AH$12:AH$20,B159)</f>
        <v>0</v>
      </c>
      <c r="G159" s="7"/>
      <c r="H159" s="7"/>
      <c r="I159" s="7"/>
      <c r="J159" s="7"/>
      <c r="K159" s="7"/>
      <c r="L159" s="7"/>
      <c r="M159" s="158">
        <f t="shared" si="30"/>
        <v>0</v>
      </c>
      <c r="N159" s="41">
        <f t="shared" si="31"/>
        <v>0</v>
      </c>
      <c r="O159" s="41">
        <f t="shared" si="32"/>
        <v>0</v>
      </c>
      <c r="P159" s="41">
        <f t="shared" si="33"/>
        <v>0</v>
      </c>
      <c r="Q159" s="41">
        <f t="shared" si="34"/>
        <v>0</v>
      </c>
      <c r="R159" s="41">
        <f t="shared" si="35"/>
        <v>0</v>
      </c>
      <c r="S159" s="41">
        <f t="shared" si="36"/>
        <v>0</v>
      </c>
      <c r="T159" s="221">
        <f t="shared" si="37"/>
        <v>0</v>
      </c>
      <c r="U159" s="221">
        <f t="shared" si="38"/>
        <v>0</v>
      </c>
      <c r="V159" s="221">
        <f t="shared" si="39"/>
        <v>0</v>
      </c>
      <c r="W159" s="242">
        <f t="shared" si="40"/>
        <v>0</v>
      </c>
      <c r="X159" s="216">
        <f t="shared" si="41"/>
        <v>0</v>
      </c>
      <c r="Z159" s="154"/>
      <c r="AA159" s="155"/>
    </row>
    <row r="160" spans="2:27">
      <c r="B160" s="239"/>
      <c r="C160" s="37"/>
      <c r="D160" s="205"/>
      <c r="E160" s="37"/>
      <c r="F160" s="241">
        <f>SUMIFS($AK$12:AK$20,AH$12:AH$20,B160)</f>
        <v>0</v>
      </c>
      <c r="G160" s="7"/>
      <c r="H160" s="7"/>
      <c r="I160" s="7"/>
      <c r="J160" s="7"/>
      <c r="K160" s="7"/>
      <c r="L160" s="7"/>
      <c r="M160" s="158">
        <f t="shared" si="30"/>
        <v>0</v>
      </c>
      <c r="N160" s="41">
        <f t="shared" si="31"/>
        <v>0</v>
      </c>
      <c r="O160" s="41">
        <f t="shared" si="32"/>
        <v>0</v>
      </c>
      <c r="P160" s="41">
        <f t="shared" si="33"/>
        <v>0</v>
      </c>
      <c r="Q160" s="41">
        <f t="shared" si="34"/>
        <v>0</v>
      </c>
      <c r="R160" s="41">
        <f t="shared" si="35"/>
        <v>0</v>
      </c>
      <c r="S160" s="41">
        <f t="shared" si="36"/>
        <v>0</v>
      </c>
      <c r="T160" s="221">
        <f t="shared" si="37"/>
        <v>0</v>
      </c>
      <c r="U160" s="221">
        <f t="shared" si="38"/>
        <v>0</v>
      </c>
      <c r="V160" s="221">
        <f t="shared" si="39"/>
        <v>0</v>
      </c>
      <c r="W160" s="242">
        <f t="shared" si="40"/>
        <v>0</v>
      </c>
      <c r="X160" s="216">
        <f t="shared" si="41"/>
        <v>0</v>
      </c>
      <c r="Z160" s="154"/>
      <c r="AA160" s="155"/>
    </row>
    <row r="161" spans="2:27">
      <c r="B161" s="239"/>
      <c r="C161" s="37"/>
      <c r="D161" s="205"/>
      <c r="E161" s="37"/>
      <c r="F161" s="241">
        <f>SUMIFS($AK$12:AK$20,AH$12:AH$20,B161)</f>
        <v>0</v>
      </c>
      <c r="G161" s="7"/>
      <c r="H161" s="7"/>
      <c r="I161" s="7"/>
      <c r="J161" s="7"/>
      <c r="K161" s="7"/>
      <c r="L161" s="7"/>
      <c r="M161" s="158">
        <f t="shared" si="30"/>
        <v>0</v>
      </c>
      <c r="N161" s="41">
        <f t="shared" si="31"/>
        <v>0</v>
      </c>
      <c r="O161" s="41">
        <f t="shared" si="32"/>
        <v>0</v>
      </c>
      <c r="P161" s="41">
        <f t="shared" si="33"/>
        <v>0</v>
      </c>
      <c r="Q161" s="41">
        <f t="shared" si="34"/>
        <v>0</v>
      </c>
      <c r="R161" s="41">
        <f t="shared" si="35"/>
        <v>0</v>
      </c>
      <c r="S161" s="41">
        <f t="shared" si="36"/>
        <v>0</v>
      </c>
      <c r="T161" s="221">
        <f t="shared" si="37"/>
        <v>0</v>
      </c>
      <c r="U161" s="221">
        <f t="shared" si="38"/>
        <v>0</v>
      </c>
      <c r="V161" s="221">
        <f t="shared" si="39"/>
        <v>0</v>
      </c>
      <c r="W161" s="242">
        <f t="shared" si="40"/>
        <v>0</v>
      </c>
      <c r="X161" s="216">
        <f t="shared" si="41"/>
        <v>0</v>
      </c>
      <c r="Z161" s="154"/>
      <c r="AA161" s="155"/>
    </row>
    <row r="162" spans="2:27">
      <c r="B162" s="239"/>
      <c r="C162" s="37"/>
      <c r="D162" s="205"/>
      <c r="E162" s="37"/>
      <c r="F162" s="241">
        <f>SUMIFS($AK$12:AK$20,AH$12:AH$20,B162)</f>
        <v>0</v>
      </c>
      <c r="G162" s="7"/>
      <c r="H162" s="7"/>
      <c r="I162" s="7"/>
      <c r="J162" s="7"/>
      <c r="K162" s="7"/>
      <c r="L162" s="7"/>
      <c r="M162" s="158">
        <f t="shared" si="30"/>
        <v>0</v>
      </c>
      <c r="N162" s="41">
        <f t="shared" si="31"/>
        <v>0</v>
      </c>
      <c r="O162" s="41">
        <f t="shared" si="32"/>
        <v>0</v>
      </c>
      <c r="P162" s="41">
        <f t="shared" si="33"/>
        <v>0</v>
      </c>
      <c r="Q162" s="41">
        <f t="shared" si="34"/>
        <v>0</v>
      </c>
      <c r="R162" s="41">
        <f t="shared" si="35"/>
        <v>0</v>
      </c>
      <c r="S162" s="41">
        <f t="shared" si="36"/>
        <v>0</v>
      </c>
      <c r="T162" s="221">
        <f t="shared" si="37"/>
        <v>0</v>
      </c>
      <c r="U162" s="221">
        <f t="shared" si="38"/>
        <v>0</v>
      </c>
      <c r="V162" s="221">
        <f t="shared" si="39"/>
        <v>0</v>
      </c>
      <c r="W162" s="242">
        <f t="shared" si="40"/>
        <v>0</v>
      </c>
      <c r="X162" s="216">
        <f t="shared" si="41"/>
        <v>0</v>
      </c>
      <c r="Z162" s="154"/>
      <c r="AA162" s="155"/>
    </row>
    <row r="163" spans="2:27">
      <c r="B163" s="239"/>
      <c r="C163" s="37"/>
      <c r="D163" s="205"/>
      <c r="E163" s="37"/>
      <c r="F163" s="241">
        <f>SUMIFS($AK$12:AK$20,AH$12:AH$20,B163)</f>
        <v>0</v>
      </c>
      <c r="G163" s="7"/>
      <c r="H163" s="7"/>
      <c r="I163" s="7"/>
      <c r="J163" s="7"/>
      <c r="K163" s="7"/>
      <c r="L163" s="7"/>
      <c r="M163" s="158">
        <f t="shared" si="30"/>
        <v>0</v>
      </c>
      <c r="N163" s="41">
        <f t="shared" si="31"/>
        <v>0</v>
      </c>
      <c r="O163" s="41">
        <f t="shared" si="32"/>
        <v>0</v>
      </c>
      <c r="P163" s="41">
        <f t="shared" si="33"/>
        <v>0</v>
      </c>
      <c r="Q163" s="41">
        <f t="shared" si="34"/>
        <v>0</v>
      </c>
      <c r="R163" s="41">
        <f t="shared" si="35"/>
        <v>0</v>
      </c>
      <c r="S163" s="41">
        <f t="shared" si="36"/>
        <v>0</v>
      </c>
      <c r="T163" s="221">
        <f t="shared" si="37"/>
        <v>0</v>
      </c>
      <c r="U163" s="221">
        <f t="shared" si="38"/>
        <v>0</v>
      </c>
      <c r="V163" s="221">
        <f t="shared" si="39"/>
        <v>0</v>
      </c>
      <c r="W163" s="242">
        <f t="shared" si="40"/>
        <v>0</v>
      </c>
      <c r="X163" s="216">
        <f t="shared" si="41"/>
        <v>0</v>
      </c>
      <c r="Z163" s="154"/>
      <c r="AA163" s="155"/>
    </row>
    <row r="164" spans="2:27">
      <c r="B164" s="239"/>
      <c r="C164" s="37"/>
      <c r="D164" s="205"/>
      <c r="E164" s="37"/>
      <c r="F164" s="241">
        <f>SUMIFS($AK$12:AK$20,AH$12:AH$20,B164)</f>
        <v>0</v>
      </c>
      <c r="G164" s="7"/>
      <c r="H164" s="7"/>
      <c r="I164" s="7"/>
      <c r="J164" s="7"/>
      <c r="K164" s="7"/>
      <c r="L164" s="7"/>
      <c r="M164" s="158">
        <f t="shared" si="30"/>
        <v>0</v>
      </c>
      <c r="N164" s="41">
        <f t="shared" si="31"/>
        <v>0</v>
      </c>
      <c r="O164" s="41">
        <f t="shared" si="32"/>
        <v>0</v>
      </c>
      <c r="P164" s="41">
        <f t="shared" si="33"/>
        <v>0</v>
      </c>
      <c r="Q164" s="41">
        <f t="shared" si="34"/>
        <v>0</v>
      </c>
      <c r="R164" s="41">
        <f t="shared" si="35"/>
        <v>0</v>
      </c>
      <c r="S164" s="41">
        <f t="shared" si="36"/>
        <v>0</v>
      </c>
      <c r="T164" s="221">
        <f t="shared" si="37"/>
        <v>0</v>
      </c>
      <c r="U164" s="221">
        <f t="shared" si="38"/>
        <v>0</v>
      </c>
      <c r="V164" s="221">
        <f t="shared" si="39"/>
        <v>0</v>
      </c>
      <c r="W164" s="242">
        <f t="shared" si="40"/>
        <v>0</v>
      </c>
      <c r="X164" s="216">
        <f t="shared" si="41"/>
        <v>0</v>
      </c>
      <c r="Z164" s="154"/>
      <c r="AA164" s="155"/>
    </row>
    <row r="165" spans="2:27">
      <c r="B165" s="239"/>
      <c r="C165" s="37"/>
      <c r="D165" s="205"/>
      <c r="E165" s="37"/>
      <c r="F165" s="241">
        <f>SUMIFS($AK$12:AK$20,AH$12:AH$20,B165)</f>
        <v>0</v>
      </c>
      <c r="G165" s="7"/>
      <c r="H165" s="7"/>
      <c r="I165" s="7"/>
      <c r="J165" s="7"/>
      <c r="K165" s="7"/>
      <c r="L165" s="7"/>
      <c r="M165" s="158">
        <f t="shared" si="30"/>
        <v>0</v>
      </c>
      <c r="N165" s="41">
        <f t="shared" si="31"/>
        <v>0</v>
      </c>
      <c r="O165" s="41">
        <f t="shared" si="32"/>
        <v>0</v>
      </c>
      <c r="P165" s="41">
        <f t="shared" si="33"/>
        <v>0</v>
      </c>
      <c r="Q165" s="41">
        <f t="shared" si="34"/>
        <v>0</v>
      </c>
      <c r="R165" s="41">
        <f t="shared" si="35"/>
        <v>0</v>
      </c>
      <c r="S165" s="41">
        <f t="shared" si="36"/>
        <v>0</v>
      </c>
      <c r="T165" s="221">
        <f t="shared" si="37"/>
        <v>0</v>
      </c>
      <c r="U165" s="221">
        <f t="shared" si="38"/>
        <v>0</v>
      </c>
      <c r="V165" s="221">
        <f t="shared" si="39"/>
        <v>0</v>
      </c>
      <c r="W165" s="242">
        <f t="shared" si="40"/>
        <v>0</v>
      </c>
      <c r="X165" s="216">
        <f t="shared" si="41"/>
        <v>0</v>
      </c>
      <c r="Z165" s="154"/>
      <c r="AA165" s="155"/>
    </row>
    <row r="166" spans="2:27">
      <c r="B166" s="239"/>
      <c r="C166" s="37"/>
      <c r="D166" s="205"/>
      <c r="E166" s="37"/>
      <c r="F166" s="241">
        <f>SUMIFS($AK$12:AK$20,AH$12:AH$20,B166)</f>
        <v>0</v>
      </c>
      <c r="G166" s="7"/>
      <c r="H166" s="7"/>
      <c r="I166" s="7"/>
      <c r="J166" s="7"/>
      <c r="K166" s="7"/>
      <c r="L166" s="7"/>
      <c r="M166" s="158">
        <f t="shared" si="30"/>
        <v>0</v>
      </c>
      <c r="N166" s="41">
        <f t="shared" si="31"/>
        <v>0</v>
      </c>
      <c r="O166" s="41">
        <f t="shared" si="32"/>
        <v>0</v>
      </c>
      <c r="P166" s="41">
        <f t="shared" si="33"/>
        <v>0</v>
      </c>
      <c r="Q166" s="41">
        <f t="shared" si="34"/>
        <v>0</v>
      </c>
      <c r="R166" s="41">
        <f t="shared" si="35"/>
        <v>0</v>
      </c>
      <c r="S166" s="41">
        <f t="shared" si="36"/>
        <v>0</v>
      </c>
      <c r="T166" s="221">
        <f t="shared" si="37"/>
        <v>0</v>
      </c>
      <c r="U166" s="221">
        <f t="shared" si="38"/>
        <v>0</v>
      </c>
      <c r="V166" s="221">
        <f t="shared" si="39"/>
        <v>0</v>
      </c>
      <c r="W166" s="242">
        <f t="shared" si="40"/>
        <v>0</v>
      </c>
      <c r="X166" s="216">
        <f t="shared" si="41"/>
        <v>0</v>
      </c>
      <c r="Z166" s="154"/>
      <c r="AA166" s="155"/>
    </row>
    <row r="167" spans="2:27">
      <c r="B167" s="239"/>
      <c r="C167" s="37"/>
      <c r="D167" s="205"/>
      <c r="E167" s="37"/>
      <c r="F167" s="241">
        <f>SUMIFS($AK$12:AK$20,AH$12:AH$20,B167)</f>
        <v>0</v>
      </c>
      <c r="G167" s="7"/>
      <c r="H167" s="7"/>
      <c r="I167" s="7"/>
      <c r="J167" s="7"/>
      <c r="K167" s="7"/>
      <c r="L167" s="7"/>
      <c r="M167" s="158">
        <f t="shared" si="30"/>
        <v>0</v>
      </c>
      <c r="N167" s="41">
        <f t="shared" si="31"/>
        <v>0</v>
      </c>
      <c r="O167" s="41">
        <f t="shared" si="32"/>
        <v>0</v>
      </c>
      <c r="P167" s="41">
        <f t="shared" si="33"/>
        <v>0</v>
      </c>
      <c r="Q167" s="41">
        <f t="shared" si="34"/>
        <v>0</v>
      </c>
      <c r="R167" s="41">
        <f t="shared" si="35"/>
        <v>0</v>
      </c>
      <c r="S167" s="41">
        <f t="shared" si="36"/>
        <v>0</v>
      </c>
      <c r="T167" s="221">
        <f t="shared" si="37"/>
        <v>0</v>
      </c>
      <c r="U167" s="221">
        <f t="shared" si="38"/>
        <v>0</v>
      </c>
      <c r="V167" s="221">
        <f t="shared" si="39"/>
        <v>0</v>
      </c>
      <c r="W167" s="242">
        <f t="shared" si="40"/>
        <v>0</v>
      </c>
      <c r="X167" s="216">
        <f t="shared" si="41"/>
        <v>0</v>
      </c>
      <c r="Z167" s="154"/>
      <c r="AA167" s="155"/>
    </row>
    <row r="168" spans="2:27">
      <c r="B168" s="239"/>
      <c r="C168" s="37"/>
      <c r="D168" s="205"/>
      <c r="E168" s="37"/>
      <c r="F168" s="241">
        <f>SUMIFS($AK$12:AK$20,AH$12:AH$20,B168)</f>
        <v>0</v>
      </c>
      <c r="G168" s="7"/>
      <c r="H168" s="7"/>
      <c r="I168" s="7"/>
      <c r="J168" s="7"/>
      <c r="K168" s="7"/>
      <c r="L168" s="7"/>
      <c r="M168" s="158">
        <f t="shared" si="30"/>
        <v>0</v>
      </c>
      <c r="N168" s="41">
        <f t="shared" si="31"/>
        <v>0</v>
      </c>
      <c r="O168" s="41">
        <f t="shared" si="32"/>
        <v>0</v>
      </c>
      <c r="P168" s="41">
        <f t="shared" si="33"/>
        <v>0</v>
      </c>
      <c r="Q168" s="41">
        <f t="shared" si="34"/>
        <v>0</v>
      </c>
      <c r="R168" s="41">
        <f t="shared" si="35"/>
        <v>0</v>
      </c>
      <c r="S168" s="41">
        <f t="shared" si="36"/>
        <v>0</v>
      </c>
      <c r="T168" s="221">
        <f t="shared" si="37"/>
        <v>0</v>
      </c>
      <c r="U168" s="221">
        <f t="shared" si="38"/>
        <v>0</v>
      </c>
      <c r="V168" s="221">
        <f t="shared" si="39"/>
        <v>0</v>
      </c>
      <c r="W168" s="242">
        <f t="shared" si="40"/>
        <v>0</v>
      </c>
      <c r="X168" s="216">
        <f t="shared" si="41"/>
        <v>0</v>
      </c>
      <c r="Z168" s="154"/>
      <c r="AA168" s="155"/>
    </row>
    <row r="169" spans="2:27">
      <c r="B169" s="239"/>
      <c r="C169" s="37"/>
      <c r="D169" s="205"/>
      <c r="E169" s="37"/>
      <c r="F169" s="241">
        <f>SUMIFS($AK$12:AK$20,AH$12:AH$20,B169)</f>
        <v>0</v>
      </c>
      <c r="G169" s="7"/>
      <c r="H169" s="7"/>
      <c r="I169" s="7"/>
      <c r="J169" s="7"/>
      <c r="K169" s="7"/>
      <c r="L169" s="7"/>
      <c r="M169" s="158">
        <f t="shared" si="30"/>
        <v>0</v>
      </c>
      <c r="N169" s="41">
        <f t="shared" si="31"/>
        <v>0</v>
      </c>
      <c r="O169" s="41">
        <f t="shared" si="32"/>
        <v>0</v>
      </c>
      <c r="P169" s="41">
        <f t="shared" si="33"/>
        <v>0</v>
      </c>
      <c r="Q169" s="41">
        <f t="shared" si="34"/>
        <v>0</v>
      </c>
      <c r="R169" s="41">
        <f t="shared" si="35"/>
        <v>0</v>
      </c>
      <c r="S169" s="41">
        <f t="shared" si="36"/>
        <v>0</v>
      </c>
      <c r="T169" s="221">
        <f t="shared" si="37"/>
        <v>0</v>
      </c>
      <c r="U169" s="221">
        <f t="shared" si="38"/>
        <v>0</v>
      </c>
      <c r="V169" s="221">
        <f t="shared" si="39"/>
        <v>0</v>
      </c>
      <c r="W169" s="242">
        <f t="shared" si="40"/>
        <v>0</v>
      </c>
      <c r="X169" s="216">
        <f t="shared" si="41"/>
        <v>0</v>
      </c>
      <c r="Z169" s="154"/>
      <c r="AA169" s="155"/>
    </row>
    <row r="170" spans="2:27">
      <c r="B170" s="239"/>
      <c r="C170" s="37"/>
      <c r="D170" s="205"/>
      <c r="E170" s="37"/>
      <c r="F170" s="241">
        <f>SUMIFS($AK$12:AK$20,AH$12:AH$20,B170)</f>
        <v>0</v>
      </c>
      <c r="G170" s="7"/>
      <c r="H170" s="7"/>
      <c r="I170" s="7"/>
      <c r="J170" s="7"/>
      <c r="K170" s="7"/>
      <c r="L170" s="7"/>
      <c r="M170" s="158">
        <f t="shared" si="30"/>
        <v>0</v>
      </c>
      <c r="N170" s="41">
        <f t="shared" si="31"/>
        <v>0</v>
      </c>
      <c r="O170" s="41">
        <f t="shared" si="32"/>
        <v>0</v>
      </c>
      <c r="P170" s="41">
        <f t="shared" si="33"/>
        <v>0</v>
      </c>
      <c r="Q170" s="41">
        <f t="shared" si="34"/>
        <v>0</v>
      </c>
      <c r="R170" s="41">
        <f t="shared" si="35"/>
        <v>0</v>
      </c>
      <c r="S170" s="41">
        <f t="shared" si="36"/>
        <v>0</v>
      </c>
      <c r="T170" s="221">
        <f t="shared" si="37"/>
        <v>0</v>
      </c>
      <c r="U170" s="221">
        <f t="shared" si="38"/>
        <v>0</v>
      </c>
      <c r="V170" s="221">
        <f t="shared" si="39"/>
        <v>0</v>
      </c>
      <c r="W170" s="242">
        <f t="shared" si="40"/>
        <v>0</v>
      </c>
      <c r="X170" s="216">
        <f t="shared" si="41"/>
        <v>0</v>
      </c>
      <c r="Z170" s="154"/>
      <c r="AA170" s="155"/>
    </row>
    <row r="171" spans="2:27">
      <c r="B171" s="239"/>
      <c r="C171" s="37"/>
      <c r="D171" s="205"/>
      <c r="E171" s="37"/>
      <c r="F171" s="241">
        <f>SUMIFS($AK$12:AK$20,AH$12:AH$20,B171)</f>
        <v>0</v>
      </c>
      <c r="G171" s="7"/>
      <c r="H171" s="7"/>
      <c r="I171" s="7"/>
      <c r="J171" s="7"/>
      <c r="K171" s="7"/>
      <c r="L171" s="7"/>
      <c r="M171" s="158">
        <f t="shared" si="30"/>
        <v>0</v>
      </c>
      <c r="N171" s="41">
        <f t="shared" si="31"/>
        <v>0</v>
      </c>
      <c r="O171" s="41">
        <f t="shared" si="32"/>
        <v>0</v>
      </c>
      <c r="P171" s="41">
        <f t="shared" si="33"/>
        <v>0</v>
      </c>
      <c r="Q171" s="41">
        <f t="shared" si="34"/>
        <v>0</v>
      </c>
      <c r="R171" s="41">
        <f t="shared" si="35"/>
        <v>0</v>
      </c>
      <c r="S171" s="41">
        <f t="shared" si="36"/>
        <v>0</v>
      </c>
      <c r="T171" s="221">
        <f t="shared" si="37"/>
        <v>0</v>
      </c>
      <c r="U171" s="221">
        <f t="shared" si="38"/>
        <v>0</v>
      </c>
      <c r="V171" s="221">
        <f t="shared" si="39"/>
        <v>0</v>
      </c>
      <c r="W171" s="242">
        <f t="shared" si="40"/>
        <v>0</v>
      </c>
      <c r="X171" s="216">
        <f t="shared" si="41"/>
        <v>0</v>
      </c>
      <c r="Z171" s="154"/>
      <c r="AA171" s="155"/>
    </row>
    <row r="172" spans="2:27">
      <c r="B172" s="239"/>
      <c r="C172" s="37"/>
      <c r="D172" s="205"/>
      <c r="E172" s="37"/>
      <c r="F172" s="241">
        <f>SUMIFS($AK$12:AK$20,AH$12:AH$20,B172)</f>
        <v>0</v>
      </c>
      <c r="G172" s="7"/>
      <c r="H172" s="7"/>
      <c r="I172" s="7"/>
      <c r="J172" s="7"/>
      <c r="K172" s="7"/>
      <c r="L172" s="7"/>
      <c r="M172" s="158">
        <f t="shared" si="30"/>
        <v>0</v>
      </c>
      <c r="N172" s="41">
        <f t="shared" si="31"/>
        <v>0</v>
      </c>
      <c r="O172" s="41">
        <f t="shared" si="32"/>
        <v>0</v>
      </c>
      <c r="P172" s="41">
        <f t="shared" si="33"/>
        <v>0</v>
      </c>
      <c r="Q172" s="41">
        <f t="shared" si="34"/>
        <v>0</v>
      </c>
      <c r="R172" s="41">
        <f t="shared" si="35"/>
        <v>0</v>
      </c>
      <c r="S172" s="41">
        <f t="shared" si="36"/>
        <v>0</v>
      </c>
      <c r="T172" s="221">
        <f t="shared" si="37"/>
        <v>0</v>
      </c>
      <c r="U172" s="221">
        <f t="shared" si="38"/>
        <v>0</v>
      </c>
      <c r="V172" s="221">
        <f t="shared" si="39"/>
        <v>0</v>
      </c>
      <c r="W172" s="242">
        <f t="shared" si="40"/>
        <v>0</v>
      </c>
      <c r="X172" s="216">
        <f t="shared" si="41"/>
        <v>0</v>
      </c>
      <c r="Z172" s="154"/>
      <c r="AA172" s="155"/>
    </row>
    <row r="173" spans="2:27">
      <c r="B173" s="239"/>
      <c r="C173" s="37"/>
      <c r="D173" s="205"/>
      <c r="E173" s="37"/>
      <c r="F173" s="241">
        <f>SUMIFS($AK$12:AK$20,AH$12:AH$20,B173)</f>
        <v>0</v>
      </c>
      <c r="G173" s="7"/>
      <c r="H173" s="7"/>
      <c r="I173" s="7"/>
      <c r="J173" s="7"/>
      <c r="K173" s="7"/>
      <c r="L173" s="7"/>
      <c r="M173" s="158">
        <f t="shared" si="30"/>
        <v>0</v>
      </c>
      <c r="N173" s="41">
        <f t="shared" si="31"/>
        <v>0</v>
      </c>
      <c r="O173" s="41">
        <f t="shared" si="32"/>
        <v>0</v>
      </c>
      <c r="P173" s="41">
        <f t="shared" si="33"/>
        <v>0</v>
      </c>
      <c r="Q173" s="41">
        <f t="shared" si="34"/>
        <v>0</v>
      </c>
      <c r="R173" s="41">
        <f t="shared" si="35"/>
        <v>0</v>
      </c>
      <c r="S173" s="41">
        <f t="shared" si="36"/>
        <v>0</v>
      </c>
      <c r="T173" s="221">
        <f t="shared" si="37"/>
        <v>0</v>
      </c>
      <c r="U173" s="221">
        <f t="shared" si="38"/>
        <v>0</v>
      </c>
      <c r="V173" s="221">
        <f t="shared" si="39"/>
        <v>0</v>
      </c>
      <c r="W173" s="242">
        <f t="shared" si="40"/>
        <v>0</v>
      </c>
      <c r="X173" s="216">
        <f t="shared" si="41"/>
        <v>0</v>
      </c>
      <c r="Z173" s="154"/>
      <c r="AA173" s="155"/>
    </row>
    <row r="174" spans="2:27">
      <c r="B174" s="239"/>
      <c r="C174" s="37"/>
      <c r="D174" s="205"/>
      <c r="E174" s="37"/>
      <c r="F174" s="241">
        <f>SUMIFS($AK$12:AK$20,AH$12:AH$20,B174)</f>
        <v>0</v>
      </c>
      <c r="G174" s="7"/>
      <c r="H174" s="7"/>
      <c r="I174" s="7"/>
      <c r="J174" s="7"/>
      <c r="K174" s="7"/>
      <c r="L174" s="7"/>
      <c r="M174" s="158">
        <f t="shared" si="30"/>
        <v>0</v>
      </c>
      <c r="N174" s="41">
        <f t="shared" si="31"/>
        <v>0</v>
      </c>
      <c r="O174" s="41">
        <f t="shared" si="32"/>
        <v>0</v>
      </c>
      <c r="P174" s="41">
        <f t="shared" si="33"/>
        <v>0</v>
      </c>
      <c r="Q174" s="41">
        <f t="shared" si="34"/>
        <v>0</v>
      </c>
      <c r="R174" s="41">
        <f t="shared" si="35"/>
        <v>0</v>
      </c>
      <c r="S174" s="41">
        <f t="shared" si="36"/>
        <v>0</v>
      </c>
      <c r="T174" s="221">
        <f t="shared" si="37"/>
        <v>0</v>
      </c>
      <c r="U174" s="221">
        <f t="shared" si="38"/>
        <v>0</v>
      </c>
      <c r="V174" s="221">
        <f t="shared" si="39"/>
        <v>0</v>
      </c>
      <c r="W174" s="242">
        <f t="shared" si="40"/>
        <v>0</v>
      </c>
      <c r="X174" s="216">
        <f t="shared" si="41"/>
        <v>0</v>
      </c>
      <c r="Z174" s="154"/>
      <c r="AA174" s="155"/>
    </row>
    <row r="175" spans="2:27">
      <c r="B175" s="239"/>
      <c r="C175" s="37"/>
      <c r="D175" s="205"/>
      <c r="E175" s="37"/>
      <c r="F175" s="241">
        <f>SUMIFS($AK$12:AK$20,AH$12:AH$20,B175)</f>
        <v>0</v>
      </c>
      <c r="G175" s="7"/>
      <c r="H175" s="7"/>
      <c r="I175" s="7"/>
      <c r="J175" s="7"/>
      <c r="K175" s="7"/>
      <c r="L175" s="7"/>
      <c r="M175" s="158">
        <f t="shared" ref="M175:M210" si="42">(IF(G175&gt;0,1,0)*3)+(IF(H175&gt;0,1,0)*3)+(IF(I175&gt;0,1,0)*9)+(IF(J175&gt;0,1,0)*3)+(IF(K175&gt;0,1,0)*9)+(IF(L175&gt;0,1,0)*3)</f>
        <v>0</v>
      </c>
      <c r="N175" s="41">
        <f t="shared" ref="N175:N210" si="43">$F175*G175</f>
        <v>0</v>
      </c>
      <c r="O175" s="41">
        <f t="shared" ref="O175:O210" si="44">$F175*H175</f>
        <v>0</v>
      </c>
      <c r="P175" s="41">
        <f t="shared" ref="P175:P210" si="45">$F175*I175</f>
        <v>0</v>
      </c>
      <c r="Q175" s="41">
        <f t="shared" ref="Q175:Q210" si="46">$F175*J175</f>
        <v>0</v>
      </c>
      <c r="R175" s="41">
        <f t="shared" ref="R175:R210" si="47">$F175*K175</f>
        <v>0</v>
      </c>
      <c r="S175" s="41">
        <f t="shared" ref="S175:S210" si="48">$F175*L175</f>
        <v>0</v>
      </c>
      <c r="T175" s="221">
        <f t="shared" ref="T175:T210" si="49">SUM(N175:S175)</f>
        <v>0</v>
      </c>
      <c r="U175" s="221">
        <f t="shared" ref="U175:U210" si="50">IF(M175&gt;0,$AF$13+($AF$14*(M175/9)),0)</f>
        <v>0</v>
      </c>
      <c r="V175" s="221">
        <f t="shared" ref="V175:V210" si="51">T175*$AF$12</f>
        <v>0</v>
      </c>
      <c r="W175" s="242">
        <f t="shared" ref="W175:W210" si="52">SUM(T175:V175)*0.065</f>
        <v>0</v>
      </c>
      <c r="X175" s="216">
        <f t="shared" ref="X175:X210" si="53">SUM(T175:W175)</f>
        <v>0</v>
      </c>
      <c r="Z175" s="154"/>
      <c r="AA175" s="155"/>
    </row>
    <row r="176" spans="2:27">
      <c r="B176" s="239"/>
      <c r="C176" s="37"/>
      <c r="D176" s="205"/>
      <c r="E176" s="37"/>
      <c r="F176" s="241">
        <f>SUMIFS($AK$12:AK$20,AH$12:AH$20,B176)</f>
        <v>0</v>
      </c>
      <c r="G176" s="7"/>
      <c r="H176" s="7"/>
      <c r="I176" s="7"/>
      <c r="J176" s="7"/>
      <c r="K176" s="7"/>
      <c r="L176" s="7"/>
      <c r="M176" s="158">
        <f t="shared" si="42"/>
        <v>0</v>
      </c>
      <c r="N176" s="41">
        <f t="shared" si="43"/>
        <v>0</v>
      </c>
      <c r="O176" s="41">
        <f t="shared" si="44"/>
        <v>0</v>
      </c>
      <c r="P176" s="41">
        <f t="shared" si="45"/>
        <v>0</v>
      </c>
      <c r="Q176" s="41">
        <f t="shared" si="46"/>
        <v>0</v>
      </c>
      <c r="R176" s="41">
        <f t="shared" si="47"/>
        <v>0</v>
      </c>
      <c r="S176" s="41">
        <f t="shared" si="48"/>
        <v>0</v>
      </c>
      <c r="T176" s="221">
        <f t="shared" si="49"/>
        <v>0</v>
      </c>
      <c r="U176" s="221">
        <f t="shared" si="50"/>
        <v>0</v>
      </c>
      <c r="V176" s="221">
        <f t="shared" si="51"/>
        <v>0</v>
      </c>
      <c r="W176" s="242">
        <f t="shared" si="52"/>
        <v>0</v>
      </c>
      <c r="X176" s="216">
        <f t="shared" si="53"/>
        <v>0</v>
      </c>
      <c r="Z176" s="154"/>
      <c r="AA176" s="155"/>
    </row>
    <row r="177" spans="2:27">
      <c r="B177" s="239"/>
      <c r="C177" s="37"/>
      <c r="D177" s="205"/>
      <c r="E177" s="37"/>
      <c r="F177" s="241">
        <f>SUMIFS($AK$12:AK$20,AH$12:AH$20,B177)</f>
        <v>0</v>
      </c>
      <c r="G177" s="7"/>
      <c r="H177" s="7"/>
      <c r="I177" s="7"/>
      <c r="J177" s="7"/>
      <c r="K177" s="7"/>
      <c r="L177" s="7"/>
      <c r="M177" s="158">
        <f t="shared" si="42"/>
        <v>0</v>
      </c>
      <c r="N177" s="41">
        <f t="shared" si="43"/>
        <v>0</v>
      </c>
      <c r="O177" s="41">
        <f t="shared" si="44"/>
        <v>0</v>
      </c>
      <c r="P177" s="41">
        <f t="shared" si="45"/>
        <v>0</v>
      </c>
      <c r="Q177" s="41">
        <f t="shared" si="46"/>
        <v>0</v>
      </c>
      <c r="R177" s="41">
        <f t="shared" si="47"/>
        <v>0</v>
      </c>
      <c r="S177" s="41">
        <f t="shared" si="48"/>
        <v>0</v>
      </c>
      <c r="T177" s="221">
        <f t="shared" si="49"/>
        <v>0</v>
      </c>
      <c r="U177" s="221">
        <f t="shared" si="50"/>
        <v>0</v>
      </c>
      <c r="V177" s="221">
        <f t="shared" si="51"/>
        <v>0</v>
      </c>
      <c r="W177" s="242">
        <f t="shared" si="52"/>
        <v>0</v>
      </c>
      <c r="X177" s="216">
        <f t="shared" si="53"/>
        <v>0</v>
      </c>
      <c r="Z177" s="154"/>
      <c r="AA177" s="155"/>
    </row>
    <row r="178" spans="2:27">
      <c r="B178" s="239"/>
      <c r="C178" s="37"/>
      <c r="D178" s="205"/>
      <c r="E178" s="37"/>
      <c r="F178" s="241">
        <f>SUMIFS($AK$12:AK$20,AH$12:AH$20,B178)</f>
        <v>0</v>
      </c>
      <c r="G178" s="7"/>
      <c r="H178" s="7"/>
      <c r="I178" s="7"/>
      <c r="J178" s="7"/>
      <c r="K178" s="7"/>
      <c r="L178" s="7"/>
      <c r="M178" s="158">
        <f t="shared" si="42"/>
        <v>0</v>
      </c>
      <c r="N178" s="41">
        <f t="shared" si="43"/>
        <v>0</v>
      </c>
      <c r="O178" s="41">
        <f t="shared" si="44"/>
        <v>0</v>
      </c>
      <c r="P178" s="41">
        <f t="shared" si="45"/>
        <v>0</v>
      </c>
      <c r="Q178" s="41">
        <f t="shared" si="46"/>
        <v>0</v>
      </c>
      <c r="R178" s="41">
        <f t="shared" si="47"/>
        <v>0</v>
      </c>
      <c r="S178" s="41">
        <f t="shared" si="48"/>
        <v>0</v>
      </c>
      <c r="T178" s="221">
        <f t="shared" si="49"/>
        <v>0</v>
      </c>
      <c r="U178" s="221">
        <f t="shared" si="50"/>
        <v>0</v>
      </c>
      <c r="V178" s="221">
        <f t="shared" si="51"/>
        <v>0</v>
      </c>
      <c r="W178" s="242">
        <f t="shared" si="52"/>
        <v>0</v>
      </c>
      <c r="X178" s="216">
        <f t="shared" si="53"/>
        <v>0</v>
      </c>
      <c r="Z178" s="154"/>
      <c r="AA178" s="155"/>
    </row>
    <row r="179" spans="2:27">
      <c r="B179" s="239"/>
      <c r="C179" s="37"/>
      <c r="D179" s="205"/>
      <c r="E179" s="37"/>
      <c r="F179" s="241">
        <f>SUMIFS($AK$12:AK$20,AH$12:AH$20,B179)</f>
        <v>0</v>
      </c>
      <c r="G179" s="7"/>
      <c r="H179" s="7"/>
      <c r="I179" s="7"/>
      <c r="J179" s="7"/>
      <c r="K179" s="7"/>
      <c r="L179" s="7"/>
      <c r="M179" s="158">
        <f t="shared" si="42"/>
        <v>0</v>
      </c>
      <c r="N179" s="41">
        <f t="shared" si="43"/>
        <v>0</v>
      </c>
      <c r="O179" s="41">
        <f t="shared" si="44"/>
        <v>0</v>
      </c>
      <c r="P179" s="41">
        <f t="shared" si="45"/>
        <v>0</v>
      </c>
      <c r="Q179" s="41">
        <f t="shared" si="46"/>
        <v>0</v>
      </c>
      <c r="R179" s="41">
        <f t="shared" si="47"/>
        <v>0</v>
      </c>
      <c r="S179" s="41">
        <f t="shared" si="48"/>
        <v>0</v>
      </c>
      <c r="T179" s="221">
        <f t="shared" si="49"/>
        <v>0</v>
      </c>
      <c r="U179" s="221">
        <f t="shared" si="50"/>
        <v>0</v>
      </c>
      <c r="V179" s="221">
        <f t="shared" si="51"/>
        <v>0</v>
      </c>
      <c r="W179" s="242">
        <f t="shared" si="52"/>
        <v>0</v>
      </c>
      <c r="X179" s="216">
        <f t="shared" si="53"/>
        <v>0</v>
      </c>
      <c r="Z179" s="154"/>
      <c r="AA179" s="155"/>
    </row>
    <row r="180" spans="2:27">
      <c r="B180" s="239"/>
      <c r="C180" s="37"/>
      <c r="D180" s="205"/>
      <c r="E180" s="37"/>
      <c r="F180" s="241">
        <f>SUMIFS($AK$12:AK$20,AH$12:AH$20,B180)</f>
        <v>0</v>
      </c>
      <c r="G180" s="7"/>
      <c r="H180" s="7"/>
      <c r="I180" s="7"/>
      <c r="J180" s="7"/>
      <c r="K180" s="7"/>
      <c r="L180" s="7"/>
      <c r="M180" s="158">
        <f t="shared" si="42"/>
        <v>0</v>
      </c>
      <c r="N180" s="41">
        <f t="shared" si="43"/>
        <v>0</v>
      </c>
      <c r="O180" s="41">
        <f t="shared" si="44"/>
        <v>0</v>
      </c>
      <c r="P180" s="41">
        <f t="shared" si="45"/>
        <v>0</v>
      </c>
      <c r="Q180" s="41">
        <f t="shared" si="46"/>
        <v>0</v>
      </c>
      <c r="R180" s="41">
        <f t="shared" si="47"/>
        <v>0</v>
      </c>
      <c r="S180" s="41">
        <f t="shared" si="48"/>
        <v>0</v>
      </c>
      <c r="T180" s="221">
        <f t="shared" si="49"/>
        <v>0</v>
      </c>
      <c r="U180" s="221">
        <f t="shared" si="50"/>
        <v>0</v>
      </c>
      <c r="V180" s="221">
        <f t="shared" si="51"/>
        <v>0</v>
      </c>
      <c r="W180" s="242">
        <f t="shared" si="52"/>
        <v>0</v>
      </c>
      <c r="X180" s="216">
        <f t="shared" si="53"/>
        <v>0</v>
      </c>
      <c r="Z180" s="154"/>
      <c r="AA180" s="155"/>
    </row>
    <row r="181" spans="2:27">
      <c r="B181" s="239"/>
      <c r="C181" s="37"/>
      <c r="D181" s="205"/>
      <c r="E181" s="37"/>
      <c r="F181" s="241">
        <f>SUMIFS($AK$12:AK$20,AH$12:AH$20,B181)</f>
        <v>0</v>
      </c>
      <c r="G181" s="7"/>
      <c r="H181" s="7"/>
      <c r="I181" s="7"/>
      <c r="J181" s="7"/>
      <c r="K181" s="7"/>
      <c r="L181" s="7"/>
      <c r="M181" s="158">
        <f t="shared" si="42"/>
        <v>0</v>
      </c>
      <c r="N181" s="41">
        <f t="shared" si="43"/>
        <v>0</v>
      </c>
      <c r="O181" s="41">
        <f t="shared" si="44"/>
        <v>0</v>
      </c>
      <c r="P181" s="41">
        <f t="shared" si="45"/>
        <v>0</v>
      </c>
      <c r="Q181" s="41">
        <f t="shared" si="46"/>
        <v>0</v>
      </c>
      <c r="R181" s="41">
        <f t="shared" si="47"/>
        <v>0</v>
      </c>
      <c r="S181" s="41">
        <f t="shared" si="48"/>
        <v>0</v>
      </c>
      <c r="T181" s="221">
        <f t="shared" si="49"/>
        <v>0</v>
      </c>
      <c r="U181" s="221">
        <f t="shared" si="50"/>
        <v>0</v>
      </c>
      <c r="V181" s="221">
        <f t="shared" si="51"/>
        <v>0</v>
      </c>
      <c r="W181" s="242">
        <f t="shared" si="52"/>
        <v>0</v>
      </c>
      <c r="X181" s="216">
        <f t="shared" si="53"/>
        <v>0</v>
      </c>
      <c r="Z181" s="154"/>
      <c r="AA181" s="155"/>
    </row>
    <row r="182" spans="2:27">
      <c r="B182" s="239"/>
      <c r="C182" s="37"/>
      <c r="D182" s="205"/>
      <c r="E182" s="37"/>
      <c r="F182" s="241">
        <f>SUMIFS($AK$12:AK$20,AH$12:AH$20,B182)</f>
        <v>0</v>
      </c>
      <c r="G182" s="7"/>
      <c r="H182" s="7"/>
      <c r="I182" s="7"/>
      <c r="J182" s="7"/>
      <c r="K182" s="7"/>
      <c r="L182" s="7"/>
      <c r="M182" s="158">
        <f t="shared" si="42"/>
        <v>0</v>
      </c>
      <c r="N182" s="41">
        <f t="shared" si="43"/>
        <v>0</v>
      </c>
      <c r="O182" s="41">
        <f t="shared" si="44"/>
        <v>0</v>
      </c>
      <c r="P182" s="41">
        <f t="shared" si="45"/>
        <v>0</v>
      </c>
      <c r="Q182" s="41">
        <f t="shared" si="46"/>
        <v>0</v>
      </c>
      <c r="R182" s="41">
        <f t="shared" si="47"/>
        <v>0</v>
      </c>
      <c r="S182" s="41">
        <f t="shared" si="48"/>
        <v>0</v>
      </c>
      <c r="T182" s="221">
        <f t="shared" si="49"/>
        <v>0</v>
      </c>
      <c r="U182" s="221">
        <f t="shared" si="50"/>
        <v>0</v>
      </c>
      <c r="V182" s="221">
        <f t="shared" si="51"/>
        <v>0</v>
      </c>
      <c r="W182" s="242">
        <f t="shared" si="52"/>
        <v>0</v>
      </c>
      <c r="X182" s="216">
        <f t="shared" si="53"/>
        <v>0</v>
      </c>
      <c r="Z182" s="154"/>
      <c r="AA182" s="155"/>
    </row>
    <row r="183" spans="2:27">
      <c r="B183" s="239"/>
      <c r="C183" s="37"/>
      <c r="D183" s="205"/>
      <c r="E183" s="37"/>
      <c r="F183" s="241">
        <f>SUMIFS($AK$12:AK$20,AH$12:AH$20,B183)</f>
        <v>0</v>
      </c>
      <c r="G183" s="7"/>
      <c r="H183" s="7"/>
      <c r="I183" s="7"/>
      <c r="J183" s="7"/>
      <c r="K183" s="7"/>
      <c r="L183" s="7"/>
      <c r="M183" s="158">
        <f t="shared" si="42"/>
        <v>0</v>
      </c>
      <c r="N183" s="41">
        <f t="shared" si="43"/>
        <v>0</v>
      </c>
      <c r="O183" s="41">
        <f t="shared" si="44"/>
        <v>0</v>
      </c>
      <c r="P183" s="41">
        <f t="shared" si="45"/>
        <v>0</v>
      </c>
      <c r="Q183" s="41">
        <f t="shared" si="46"/>
        <v>0</v>
      </c>
      <c r="R183" s="41">
        <f t="shared" si="47"/>
        <v>0</v>
      </c>
      <c r="S183" s="41">
        <f t="shared" si="48"/>
        <v>0</v>
      </c>
      <c r="T183" s="221">
        <f t="shared" si="49"/>
        <v>0</v>
      </c>
      <c r="U183" s="221">
        <f t="shared" si="50"/>
        <v>0</v>
      </c>
      <c r="V183" s="221">
        <f t="shared" si="51"/>
        <v>0</v>
      </c>
      <c r="W183" s="242">
        <f t="shared" si="52"/>
        <v>0</v>
      </c>
      <c r="X183" s="216">
        <f t="shared" si="53"/>
        <v>0</v>
      </c>
      <c r="Z183" s="154"/>
      <c r="AA183" s="155"/>
    </row>
    <row r="184" spans="2:27">
      <c r="B184" s="239"/>
      <c r="C184" s="37"/>
      <c r="D184" s="205"/>
      <c r="E184" s="37"/>
      <c r="F184" s="241">
        <f>SUMIFS($AK$12:AK$20,AH$12:AH$20,B184)</f>
        <v>0</v>
      </c>
      <c r="G184" s="7"/>
      <c r="H184" s="7"/>
      <c r="I184" s="7"/>
      <c r="J184" s="7"/>
      <c r="K184" s="7"/>
      <c r="L184" s="7"/>
      <c r="M184" s="158">
        <f t="shared" si="42"/>
        <v>0</v>
      </c>
      <c r="N184" s="41">
        <f t="shared" si="43"/>
        <v>0</v>
      </c>
      <c r="O184" s="41">
        <f t="shared" si="44"/>
        <v>0</v>
      </c>
      <c r="P184" s="41">
        <f t="shared" si="45"/>
        <v>0</v>
      </c>
      <c r="Q184" s="41">
        <f t="shared" si="46"/>
        <v>0</v>
      </c>
      <c r="R184" s="41">
        <f t="shared" si="47"/>
        <v>0</v>
      </c>
      <c r="S184" s="41">
        <f t="shared" si="48"/>
        <v>0</v>
      </c>
      <c r="T184" s="221">
        <f t="shared" si="49"/>
        <v>0</v>
      </c>
      <c r="U184" s="221">
        <f t="shared" si="50"/>
        <v>0</v>
      </c>
      <c r="V184" s="221">
        <f t="shared" si="51"/>
        <v>0</v>
      </c>
      <c r="W184" s="242">
        <f t="shared" si="52"/>
        <v>0</v>
      </c>
      <c r="X184" s="216">
        <f t="shared" si="53"/>
        <v>0</v>
      </c>
      <c r="Z184" s="154"/>
      <c r="AA184" s="155"/>
    </row>
    <row r="185" spans="2:27">
      <c r="B185" s="239"/>
      <c r="C185" s="37"/>
      <c r="D185" s="205"/>
      <c r="E185" s="37"/>
      <c r="F185" s="241">
        <f>SUMIFS($AK$12:AK$20,AH$12:AH$20,B185)</f>
        <v>0</v>
      </c>
      <c r="G185" s="7"/>
      <c r="H185" s="7"/>
      <c r="I185" s="7"/>
      <c r="J185" s="7"/>
      <c r="K185" s="7"/>
      <c r="L185" s="7"/>
      <c r="M185" s="158">
        <f t="shared" si="42"/>
        <v>0</v>
      </c>
      <c r="N185" s="41">
        <f t="shared" si="43"/>
        <v>0</v>
      </c>
      <c r="O185" s="41">
        <f t="shared" si="44"/>
        <v>0</v>
      </c>
      <c r="P185" s="41">
        <f t="shared" si="45"/>
        <v>0</v>
      </c>
      <c r="Q185" s="41">
        <f t="shared" si="46"/>
        <v>0</v>
      </c>
      <c r="R185" s="41">
        <f t="shared" si="47"/>
        <v>0</v>
      </c>
      <c r="S185" s="41">
        <f t="shared" si="48"/>
        <v>0</v>
      </c>
      <c r="T185" s="221">
        <f t="shared" si="49"/>
        <v>0</v>
      </c>
      <c r="U185" s="221">
        <f t="shared" si="50"/>
        <v>0</v>
      </c>
      <c r="V185" s="221">
        <f t="shared" si="51"/>
        <v>0</v>
      </c>
      <c r="W185" s="242">
        <f t="shared" si="52"/>
        <v>0</v>
      </c>
      <c r="X185" s="216">
        <f t="shared" si="53"/>
        <v>0</v>
      </c>
      <c r="Z185" s="154"/>
      <c r="AA185" s="155"/>
    </row>
    <row r="186" spans="2:27">
      <c r="B186" s="239"/>
      <c r="C186" s="37"/>
      <c r="D186" s="205"/>
      <c r="E186" s="37"/>
      <c r="F186" s="241">
        <f>SUMIFS($AK$12:AK$20,AH$12:AH$20,B186)</f>
        <v>0</v>
      </c>
      <c r="G186" s="7"/>
      <c r="H186" s="7"/>
      <c r="I186" s="7"/>
      <c r="J186" s="7"/>
      <c r="K186" s="7"/>
      <c r="L186" s="7"/>
      <c r="M186" s="158">
        <f t="shared" si="42"/>
        <v>0</v>
      </c>
      <c r="N186" s="41">
        <f t="shared" si="43"/>
        <v>0</v>
      </c>
      <c r="O186" s="41">
        <f t="shared" si="44"/>
        <v>0</v>
      </c>
      <c r="P186" s="41">
        <f t="shared" si="45"/>
        <v>0</v>
      </c>
      <c r="Q186" s="41">
        <f t="shared" si="46"/>
        <v>0</v>
      </c>
      <c r="R186" s="41">
        <f t="shared" si="47"/>
        <v>0</v>
      </c>
      <c r="S186" s="41">
        <f t="shared" si="48"/>
        <v>0</v>
      </c>
      <c r="T186" s="221">
        <f t="shared" si="49"/>
        <v>0</v>
      </c>
      <c r="U186" s="221">
        <f t="shared" si="50"/>
        <v>0</v>
      </c>
      <c r="V186" s="221">
        <f t="shared" si="51"/>
        <v>0</v>
      </c>
      <c r="W186" s="242">
        <f t="shared" si="52"/>
        <v>0</v>
      </c>
      <c r="X186" s="216">
        <f t="shared" si="53"/>
        <v>0</v>
      </c>
      <c r="Z186" s="154"/>
      <c r="AA186" s="155"/>
    </row>
    <row r="187" spans="2:27">
      <c r="B187" s="239"/>
      <c r="C187" s="37"/>
      <c r="D187" s="205"/>
      <c r="E187" s="37"/>
      <c r="F187" s="241">
        <f>SUMIFS($AK$12:AK$20,AH$12:AH$20,B187)</f>
        <v>0</v>
      </c>
      <c r="G187" s="7"/>
      <c r="H187" s="7"/>
      <c r="I187" s="7"/>
      <c r="J187" s="7"/>
      <c r="K187" s="7"/>
      <c r="L187" s="7"/>
      <c r="M187" s="158">
        <f t="shared" si="42"/>
        <v>0</v>
      </c>
      <c r="N187" s="41">
        <f t="shared" si="43"/>
        <v>0</v>
      </c>
      <c r="O187" s="41">
        <f t="shared" si="44"/>
        <v>0</v>
      </c>
      <c r="P187" s="41">
        <f t="shared" si="45"/>
        <v>0</v>
      </c>
      <c r="Q187" s="41">
        <f t="shared" si="46"/>
        <v>0</v>
      </c>
      <c r="R187" s="41">
        <f t="shared" si="47"/>
        <v>0</v>
      </c>
      <c r="S187" s="41">
        <f t="shared" si="48"/>
        <v>0</v>
      </c>
      <c r="T187" s="221">
        <f t="shared" si="49"/>
        <v>0</v>
      </c>
      <c r="U187" s="221">
        <f t="shared" si="50"/>
        <v>0</v>
      </c>
      <c r="V187" s="221">
        <f t="shared" si="51"/>
        <v>0</v>
      </c>
      <c r="W187" s="242">
        <f t="shared" si="52"/>
        <v>0</v>
      </c>
      <c r="X187" s="216">
        <f t="shared" si="53"/>
        <v>0</v>
      </c>
      <c r="Z187" s="154"/>
      <c r="AA187" s="155"/>
    </row>
    <row r="188" spans="2:27">
      <c r="B188" s="239"/>
      <c r="C188" s="37"/>
      <c r="D188" s="205"/>
      <c r="E188" s="37"/>
      <c r="F188" s="241">
        <f>SUMIFS($AK$12:AK$20,AH$12:AH$20,B188)</f>
        <v>0</v>
      </c>
      <c r="G188" s="7"/>
      <c r="H188" s="7"/>
      <c r="I188" s="7"/>
      <c r="J188" s="7"/>
      <c r="K188" s="7"/>
      <c r="L188" s="7"/>
      <c r="M188" s="158">
        <f t="shared" si="42"/>
        <v>0</v>
      </c>
      <c r="N188" s="41">
        <f t="shared" si="43"/>
        <v>0</v>
      </c>
      <c r="O188" s="41">
        <f t="shared" si="44"/>
        <v>0</v>
      </c>
      <c r="P188" s="41">
        <f t="shared" si="45"/>
        <v>0</v>
      </c>
      <c r="Q188" s="41">
        <f t="shared" si="46"/>
        <v>0</v>
      </c>
      <c r="R188" s="41">
        <f t="shared" si="47"/>
        <v>0</v>
      </c>
      <c r="S188" s="41">
        <f t="shared" si="48"/>
        <v>0</v>
      </c>
      <c r="T188" s="221">
        <f t="shared" si="49"/>
        <v>0</v>
      </c>
      <c r="U188" s="221">
        <f t="shared" si="50"/>
        <v>0</v>
      </c>
      <c r="V188" s="221">
        <f t="shared" si="51"/>
        <v>0</v>
      </c>
      <c r="W188" s="242">
        <f t="shared" si="52"/>
        <v>0</v>
      </c>
      <c r="X188" s="216">
        <f t="shared" si="53"/>
        <v>0</v>
      </c>
      <c r="Z188" s="154"/>
      <c r="AA188" s="155"/>
    </row>
    <row r="189" spans="2:27">
      <c r="B189" s="239"/>
      <c r="C189" s="37"/>
      <c r="D189" s="205"/>
      <c r="E189" s="37"/>
      <c r="F189" s="241">
        <f>SUMIFS($AK$12:AK$20,AH$12:AH$20,B189)</f>
        <v>0</v>
      </c>
      <c r="G189" s="7"/>
      <c r="H189" s="7"/>
      <c r="I189" s="7"/>
      <c r="J189" s="7"/>
      <c r="K189" s="7"/>
      <c r="L189" s="7"/>
      <c r="M189" s="158">
        <f t="shared" si="42"/>
        <v>0</v>
      </c>
      <c r="N189" s="41">
        <f t="shared" si="43"/>
        <v>0</v>
      </c>
      <c r="O189" s="41">
        <f t="shared" si="44"/>
        <v>0</v>
      </c>
      <c r="P189" s="41">
        <f t="shared" si="45"/>
        <v>0</v>
      </c>
      <c r="Q189" s="41">
        <f t="shared" si="46"/>
        <v>0</v>
      </c>
      <c r="R189" s="41">
        <f t="shared" si="47"/>
        <v>0</v>
      </c>
      <c r="S189" s="41">
        <f t="shared" si="48"/>
        <v>0</v>
      </c>
      <c r="T189" s="221">
        <f t="shared" si="49"/>
        <v>0</v>
      </c>
      <c r="U189" s="221">
        <f t="shared" si="50"/>
        <v>0</v>
      </c>
      <c r="V189" s="221">
        <f t="shared" si="51"/>
        <v>0</v>
      </c>
      <c r="W189" s="242">
        <f t="shared" si="52"/>
        <v>0</v>
      </c>
      <c r="X189" s="216">
        <f t="shared" si="53"/>
        <v>0</v>
      </c>
      <c r="Z189" s="154"/>
      <c r="AA189" s="155"/>
    </row>
    <row r="190" spans="2:27">
      <c r="B190" s="239"/>
      <c r="C190" s="37"/>
      <c r="D190" s="205"/>
      <c r="E190" s="37"/>
      <c r="F190" s="241">
        <f>SUMIFS($AK$12:AK$20,AH$12:AH$20,B190)</f>
        <v>0</v>
      </c>
      <c r="G190" s="7"/>
      <c r="H190" s="7"/>
      <c r="I190" s="7"/>
      <c r="J190" s="7"/>
      <c r="K190" s="7"/>
      <c r="L190" s="7"/>
      <c r="M190" s="158">
        <f t="shared" si="42"/>
        <v>0</v>
      </c>
      <c r="N190" s="41">
        <f t="shared" si="43"/>
        <v>0</v>
      </c>
      <c r="O190" s="41">
        <f t="shared" si="44"/>
        <v>0</v>
      </c>
      <c r="P190" s="41">
        <f t="shared" si="45"/>
        <v>0</v>
      </c>
      <c r="Q190" s="41">
        <f t="shared" si="46"/>
        <v>0</v>
      </c>
      <c r="R190" s="41">
        <f t="shared" si="47"/>
        <v>0</v>
      </c>
      <c r="S190" s="41">
        <f t="shared" si="48"/>
        <v>0</v>
      </c>
      <c r="T190" s="221">
        <f t="shared" si="49"/>
        <v>0</v>
      </c>
      <c r="U190" s="221">
        <f t="shared" si="50"/>
        <v>0</v>
      </c>
      <c r="V190" s="221">
        <f t="shared" si="51"/>
        <v>0</v>
      </c>
      <c r="W190" s="242">
        <f t="shared" si="52"/>
        <v>0</v>
      </c>
      <c r="X190" s="216">
        <f t="shared" si="53"/>
        <v>0</v>
      </c>
      <c r="Z190" s="154"/>
      <c r="AA190" s="155"/>
    </row>
    <row r="191" spans="2:27">
      <c r="B191" s="239"/>
      <c r="C191" s="37"/>
      <c r="D191" s="205"/>
      <c r="E191" s="37"/>
      <c r="F191" s="241">
        <f>SUMIFS($AK$12:AK$20,AH$12:AH$20,B191)</f>
        <v>0</v>
      </c>
      <c r="G191" s="7"/>
      <c r="H191" s="7"/>
      <c r="I191" s="7"/>
      <c r="J191" s="7"/>
      <c r="K191" s="7"/>
      <c r="L191" s="7"/>
      <c r="M191" s="158">
        <f t="shared" si="42"/>
        <v>0</v>
      </c>
      <c r="N191" s="41">
        <f t="shared" si="43"/>
        <v>0</v>
      </c>
      <c r="O191" s="41">
        <f t="shared" si="44"/>
        <v>0</v>
      </c>
      <c r="P191" s="41">
        <f t="shared" si="45"/>
        <v>0</v>
      </c>
      <c r="Q191" s="41">
        <f t="shared" si="46"/>
        <v>0</v>
      </c>
      <c r="R191" s="41">
        <f t="shared" si="47"/>
        <v>0</v>
      </c>
      <c r="S191" s="41">
        <f t="shared" si="48"/>
        <v>0</v>
      </c>
      <c r="T191" s="221">
        <f t="shared" si="49"/>
        <v>0</v>
      </c>
      <c r="U191" s="221">
        <f t="shared" si="50"/>
        <v>0</v>
      </c>
      <c r="V191" s="221">
        <f t="shared" si="51"/>
        <v>0</v>
      </c>
      <c r="W191" s="242">
        <f t="shared" si="52"/>
        <v>0</v>
      </c>
      <c r="X191" s="216">
        <f t="shared" si="53"/>
        <v>0</v>
      </c>
      <c r="Z191" s="154"/>
      <c r="AA191" s="155"/>
    </row>
    <row r="192" spans="2:27">
      <c r="B192" s="239"/>
      <c r="C192" s="37"/>
      <c r="D192" s="205"/>
      <c r="E192" s="37"/>
      <c r="F192" s="241">
        <f>SUMIFS($AK$12:AK$20,AH$12:AH$20,B192)</f>
        <v>0</v>
      </c>
      <c r="G192" s="7"/>
      <c r="H192" s="7"/>
      <c r="I192" s="7"/>
      <c r="J192" s="7"/>
      <c r="K192" s="7"/>
      <c r="L192" s="7"/>
      <c r="M192" s="158">
        <f t="shared" si="42"/>
        <v>0</v>
      </c>
      <c r="N192" s="41">
        <f t="shared" si="43"/>
        <v>0</v>
      </c>
      <c r="O192" s="41">
        <f t="shared" si="44"/>
        <v>0</v>
      </c>
      <c r="P192" s="41">
        <f t="shared" si="45"/>
        <v>0</v>
      </c>
      <c r="Q192" s="41">
        <f t="shared" si="46"/>
        <v>0</v>
      </c>
      <c r="R192" s="41">
        <f t="shared" si="47"/>
        <v>0</v>
      </c>
      <c r="S192" s="41">
        <f t="shared" si="48"/>
        <v>0</v>
      </c>
      <c r="T192" s="221">
        <f t="shared" si="49"/>
        <v>0</v>
      </c>
      <c r="U192" s="221">
        <f t="shared" si="50"/>
        <v>0</v>
      </c>
      <c r="V192" s="221">
        <f t="shared" si="51"/>
        <v>0</v>
      </c>
      <c r="W192" s="242">
        <f t="shared" si="52"/>
        <v>0</v>
      </c>
      <c r="X192" s="216">
        <f t="shared" si="53"/>
        <v>0</v>
      </c>
      <c r="Z192" s="154"/>
      <c r="AA192" s="155"/>
    </row>
    <row r="193" spans="2:27">
      <c r="B193" s="239"/>
      <c r="C193" s="37"/>
      <c r="D193" s="205"/>
      <c r="E193" s="37"/>
      <c r="F193" s="241">
        <f>SUMIFS($AK$12:AK$20,AH$12:AH$20,B193)</f>
        <v>0</v>
      </c>
      <c r="G193" s="7"/>
      <c r="H193" s="7"/>
      <c r="I193" s="7"/>
      <c r="J193" s="7"/>
      <c r="K193" s="7"/>
      <c r="L193" s="7"/>
      <c r="M193" s="158">
        <f t="shared" si="42"/>
        <v>0</v>
      </c>
      <c r="N193" s="41">
        <f t="shared" si="43"/>
        <v>0</v>
      </c>
      <c r="O193" s="41">
        <f t="shared" si="44"/>
        <v>0</v>
      </c>
      <c r="P193" s="41">
        <f t="shared" si="45"/>
        <v>0</v>
      </c>
      <c r="Q193" s="41">
        <f t="shared" si="46"/>
        <v>0</v>
      </c>
      <c r="R193" s="41">
        <f t="shared" si="47"/>
        <v>0</v>
      </c>
      <c r="S193" s="41">
        <f t="shared" si="48"/>
        <v>0</v>
      </c>
      <c r="T193" s="221">
        <f t="shared" si="49"/>
        <v>0</v>
      </c>
      <c r="U193" s="221">
        <f t="shared" si="50"/>
        <v>0</v>
      </c>
      <c r="V193" s="221">
        <f t="shared" si="51"/>
        <v>0</v>
      </c>
      <c r="W193" s="242">
        <f t="shared" si="52"/>
        <v>0</v>
      </c>
      <c r="X193" s="216">
        <f t="shared" si="53"/>
        <v>0</v>
      </c>
      <c r="Z193" s="154"/>
      <c r="AA193" s="155"/>
    </row>
    <row r="194" spans="2:27">
      <c r="B194" s="239"/>
      <c r="C194" s="37"/>
      <c r="D194" s="205"/>
      <c r="E194" s="37"/>
      <c r="F194" s="241">
        <f>SUMIFS($AK$12:AK$20,AH$12:AH$20,B194)</f>
        <v>0</v>
      </c>
      <c r="G194" s="7"/>
      <c r="H194" s="7"/>
      <c r="I194" s="7"/>
      <c r="J194" s="7"/>
      <c r="K194" s="7"/>
      <c r="L194" s="7"/>
      <c r="M194" s="158">
        <f t="shared" si="42"/>
        <v>0</v>
      </c>
      <c r="N194" s="41">
        <f t="shared" si="43"/>
        <v>0</v>
      </c>
      <c r="O194" s="41">
        <f t="shared" si="44"/>
        <v>0</v>
      </c>
      <c r="P194" s="41">
        <f t="shared" si="45"/>
        <v>0</v>
      </c>
      <c r="Q194" s="41">
        <f t="shared" si="46"/>
        <v>0</v>
      </c>
      <c r="R194" s="41">
        <f t="shared" si="47"/>
        <v>0</v>
      </c>
      <c r="S194" s="41">
        <f t="shared" si="48"/>
        <v>0</v>
      </c>
      <c r="T194" s="221">
        <f t="shared" si="49"/>
        <v>0</v>
      </c>
      <c r="U194" s="221">
        <f t="shared" si="50"/>
        <v>0</v>
      </c>
      <c r="V194" s="221">
        <f t="shared" si="51"/>
        <v>0</v>
      </c>
      <c r="W194" s="242">
        <f t="shared" si="52"/>
        <v>0</v>
      </c>
      <c r="X194" s="216">
        <f t="shared" si="53"/>
        <v>0</v>
      </c>
      <c r="Z194" s="154"/>
      <c r="AA194" s="155"/>
    </row>
    <row r="195" spans="2:27">
      <c r="B195" s="239"/>
      <c r="C195" s="37"/>
      <c r="D195" s="205"/>
      <c r="E195" s="37"/>
      <c r="F195" s="241">
        <f>SUMIFS($AK$12:AK$20,AH$12:AH$20,B195)</f>
        <v>0</v>
      </c>
      <c r="G195" s="7"/>
      <c r="H195" s="7"/>
      <c r="I195" s="7"/>
      <c r="J195" s="7"/>
      <c r="K195" s="7"/>
      <c r="L195" s="7"/>
      <c r="M195" s="158">
        <f t="shared" si="42"/>
        <v>0</v>
      </c>
      <c r="N195" s="41">
        <f t="shared" si="43"/>
        <v>0</v>
      </c>
      <c r="O195" s="41">
        <f t="shared" si="44"/>
        <v>0</v>
      </c>
      <c r="P195" s="41">
        <f t="shared" si="45"/>
        <v>0</v>
      </c>
      <c r="Q195" s="41">
        <f t="shared" si="46"/>
        <v>0</v>
      </c>
      <c r="R195" s="41">
        <f t="shared" si="47"/>
        <v>0</v>
      </c>
      <c r="S195" s="41">
        <f t="shared" si="48"/>
        <v>0</v>
      </c>
      <c r="T195" s="221">
        <f t="shared" si="49"/>
        <v>0</v>
      </c>
      <c r="U195" s="221">
        <f t="shared" si="50"/>
        <v>0</v>
      </c>
      <c r="V195" s="221">
        <f t="shared" si="51"/>
        <v>0</v>
      </c>
      <c r="W195" s="242">
        <f t="shared" si="52"/>
        <v>0</v>
      </c>
      <c r="X195" s="216">
        <f t="shared" si="53"/>
        <v>0</v>
      </c>
      <c r="Z195" s="154"/>
      <c r="AA195" s="155"/>
    </row>
    <row r="196" spans="2:27">
      <c r="B196" s="239"/>
      <c r="C196" s="37"/>
      <c r="D196" s="205"/>
      <c r="E196" s="37"/>
      <c r="F196" s="241">
        <f>SUMIFS($AK$12:AK$20,AH$12:AH$20,B196)</f>
        <v>0</v>
      </c>
      <c r="G196" s="7"/>
      <c r="H196" s="7"/>
      <c r="I196" s="7"/>
      <c r="J196" s="7"/>
      <c r="K196" s="7"/>
      <c r="L196" s="7"/>
      <c r="M196" s="158">
        <f t="shared" si="42"/>
        <v>0</v>
      </c>
      <c r="N196" s="41">
        <f t="shared" si="43"/>
        <v>0</v>
      </c>
      <c r="O196" s="41">
        <f t="shared" si="44"/>
        <v>0</v>
      </c>
      <c r="P196" s="41">
        <f t="shared" si="45"/>
        <v>0</v>
      </c>
      <c r="Q196" s="41">
        <f t="shared" si="46"/>
        <v>0</v>
      </c>
      <c r="R196" s="41">
        <f t="shared" si="47"/>
        <v>0</v>
      </c>
      <c r="S196" s="41">
        <f t="shared" si="48"/>
        <v>0</v>
      </c>
      <c r="T196" s="221">
        <f t="shared" si="49"/>
        <v>0</v>
      </c>
      <c r="U196" s="221">
        <f t="shared" si="50"/>
        <v>0</v>
      </c>
      <c r="V196" s="221">
        <f t="shared" si="51"/>
        <v>0</v>
      </c>
      <c r="W196" s="242">
        <f t="shared" si="52"/>
        <v>0</v>
      </c>
      <c r="X196" s="216">
        <f t="shared" si="53"/>
        <v>0</v>
      </c>
      <c r="Z196" s="154"/>
      <c r="AA196" s="155"/>
    </row>
    <row r="197" spans="2:27">
      <c r="B197" s="239"/>
      <c r="C197" s="37"/>
      <c r="D197" s="205"/>
      <c r="E197" s="37"/>
      <c r="F197" s="241">
        <f>SUMIFS($AK$12:AK$20,AH$12:AH$20,B197)</f>
        <v>0</v>
      </c>
      <c r="G197" s="7"/>
      <c r="H197" s="7"/>
      <c r="I197" s="7"/>
      <c r="J197" s="7"/>
      <c r="K197" s="7"/>
      <c r="L197" s="7"/>
      <c r="M197" s="158">
        <f t="shared" si="42"/>
        <v>0</v>
      </c>
      <c r="N197" s="41">
        <f t="shared" si="43"/>
        <v>0</v>
      </c>
      <c r="O197" s="41">
        <f t="shared" si="44"/>
        <v>0</v>
      </c>
      <c r="P197" s="41">
        <f t="shared" si="45"/>
        <v>0</v>
      </c>
      <c r="Q197" s="41">
        <f t="shared" si="46"/>
        <v>0</v>
      </c>
      <c r="R197" s="41">
        <f t="shared" si="47"/>
        <v>0</v>
      </c>
      <c r="S197" s="41">
        <f t="shared" si="48"/>
        <v>0</v>
      </c>
      <c r="T197" s="221">
        <f t="shared" si="49"/>
        <v>0</v>
      </c>
      <c r="U197" s="221">
        <f t="shared" si="50"/>
        <v>0</v>
      </c>
      <c r="V197" s="221">
        <f t="shared" si="51"/>
        <v>0</v>
      </c>
      <c r="W197" s="242">
        <f t="shared" si="52"/>
        <v>0</v>
      </c>
      <c r="X197" s="216">
        <f t="shared" si="53"/>
        <v>0</v>
      </c>
      <c r="Z197" s="154"/>
      <c r="AA197" s="155"/>
    </row>
    <row r="198" spans="2:27">
      <c r="B198" s="239"/>
      <c r="C198" s="37"/>
      <c r="D198" s="205"/>
      <c r="E198" s="37"/>
      <c r="F198" s="241">
        <f>SUMIFS($AK$12:AK$20,AH$12:AH$20,B198)</f>
        <v>0</v>
      </c>
      <c r="G198" s="7"/>
      <c r="H198" s="7"/>
      <c r="I198" s="7"/>
      <c r="J198" s="7"/>
      <c r="K198" s="7"/>
      <c r="L198" s="7"/>
      <c r="M198" s="158">
        <f t="shared" si="42"/>
        <v>0</v>
      </c>
      <c r="N198" s="41">
        <f t="shared" si="43"/>
        <v>0</v>
      </c>
      <c r="O198" s="41">
        <f t="shared" si="44"/>
        <v>0</v>
      </c>
      <c r="P198" s="41">
        <f t="shared" si="45"/>
        <v>0</v>
      </c>
      <c r="Q198" s="41">
        <f t="shared" si="46"/>
        <v>0</v>
      </c>
      <c r="R198" s="41">
        <f t="shared" si="47"/>
        <v>0</v>
      </c>
      <c r="S198" s="41">
        <f t="shared" si="48"/>
        <v>0</v>
      </c>
      <c r="T198" s="221">
        <f t="shared" si="49"/>
        <v>0</v>
      </c>
      <c r="U198" s="221">
        <f t="shared" si="50"/>
        <v>0</v>
      </c>
      <c r="V198" s="221">
        <f t="shared" si="51"/>
        <v>0</v>
      </c>
      <c r="W198" s="242">
        <f t="shared" si="52"/>
        <v>0</v>
      </c>
      <c r="X198" s="216">
        <f t="shared" si="53"/>
        <v>0</v>
      </c>
      <c r="Z198" s="154"/>
      <c r="AA198" s="155"/>
    </row>
    <row r="199" spans="2:27">
      <c r="B199" s="239"/>
      <c r="C199" s="37"/>
      <c r="D199" s="205"/>
      <c r="E199" s="37"/>
      <c r="F199" s="241">
        <f>SUMIFS($AK$12:AK$20,AH$12:AH$20,B199)</f>
        <v>0</v>
      </c>
      <c r="G199" s="7"/>
      <c r="H199" s="7"/>
      <c r="I199" s="7"/>
      <c r="J199" s="7"/>
      <c r="K199" s="7"/>
      <c r="L199" s="7"/>
      <c r="M199" s="158">
        <f t="shared" si="42"/>
        <v>0</v>
      </c>
      <c r="N199" s="41">
        <f t="shared" si="43"/>
        <v>0</v>
      </c>
      <c r="O199" s="41">
        <f t="shared" si="44"/>
        <v>0</v>
      </c>
      <c r="P199" s="41">
        <f t="shared" si="45"/>
        <v>0</v>
      </c>
      <c r="Q199" s="41">
        <f t="shared" si="46"/>
        <v>0</v>
      </c>
      <c r="R199" s="41">
        <f t="shared" si="47"/>
        <v>0</v>
      </c>
      <c r="S199" s="41">
        <f t="shared" si="48"/>
        <v>0</v>
      </c>
      <c r="T199" s="221">
        <f t="shared" si="49"/>
        <v>0</v>
      </c>
      <c r="U199" s="221">
        <f t="shared" si="50"/>
        <v>0</v>
      </c>
      <c r="V199" s="221">
        <f t="shared" si="51"/>
        <v>0</v>
      </c>
      <c r="W199" s="242">
        <f t="shared" si="52"/>
        <v>0</v>
      </c>
      <c r="X199" s="216">
        <f t="shared" si="53"/>
        <v>0</v>
      </c>
      <c r="Z199" s="154"/>
      <c r="AA199" s="155"/>
    </row>
    <row r="200" spans="2:27">
      <c r="B200" s="239"/>
      <c r="C200" s="37"/>
      <c r="D200" s="205"/>
      <c r="E200" s="37"/>
      <c r="F200" s="241">
        <f>SUMIFS($AK$12:AK$20,AH$12:AH$20,B200)</f>
        <v>0</v>
      </c>
      <c r="G200" s="7"/>
      <c r="H200" s="7"/>
      <c r="I200" s="7"/>
      <c r="J200" s="7"/>
      <c r="K200" s="7"/>
      <c r="L200" s="7"/>
      <c r="M200" s="158">
        <f t="shared" si="42"/>
        <v>0</v>
      </c>
      <c r="N200" s="41">
        <f t="shared" si="43"/>
        <v>0</v>
      </c>
      <c r="O200" s="41">
        <f t="shared" si="44"/>
        <v>0</v>
      </c>
      <c r="P200" s="41">
        <f t="shared" si="45"/>
        <v>0</v>
      </c>
      <c r="Q200" s="41">
        <f t="shared" si="46"/>
        <v>0</v>
      </c>
      <c r="R200" s="41">
        <f t="shared" si="47"/>
        <v>0</v>
      </c>
      <c r="S200" s="41">
        <f t="shared" si="48"/>
        <v>0</v>
      </c>
      <c r="T200" s="221">
        <f t="shared" si="49"/>
        <v>0</v>
      </c>
      <c r="U200" s="221">
        <f t="shared" si="50"/>
        <v>0</v>
      </c>
      <c r="V200" s="221">
        <f t="shared" si="51"/>
        <v>0</v>
      </c>
      <c r="W200" s="242">
        <f t="shared" si="52"/>
        <v>0</v>
      </c>
      <c r="X200" s="216">
        <f t="shared" si="53"/>
        <v>0</v>
      </c>
      <c r="Z200" s="154"/>
      <c r="AA200" s="155"/>
    </row>
    <row r="201" spans="2:27">
      <c r="B201" s="239"/>
      <c r="C201" s="37"/>
      <c r="D201" s="205"/>
      <c r="E201" s="37"/>
      <c r="F201" s="241">
        <f>SUMIFS($AK$12:AK$20,AH$12:AH$20,B201)</f>
        <v>0</v>
      </c>
      <c r="G201" s="7"/>
      <c r="H201" s="7"/>
      <c r="I201" s="7"/>
      <c r="J201" s="7"/>
      <c r="K201" s="7"/>
      <c r="L201" s="7"/>
      <c r="M201" s="158">
        <f t="shared" si="42"/>
        <v>0</v>
      </c>
      <c r="N201" s="41">
        <f t="shared" si="43"/>
        <v>0</v>
      </c>
      <c r="O201" s="41">
        <f t="shared" si="44"/>
        <v>0</v>
      </c>
      <c r="P201" s="41">
        <f t="shared" si="45"/>
        <v>0</v>
      </c>
      <c r="Q201" s="41">
        <f t="shared" si="46"/>
        <v>0</v>
      </c>
      <c r="R201" s="41">
        <f t="shared" si="47"/>
        <v>0</v>
      </c>
      <c r="S201" s="41">
        <f t="shared" si="48"/>
        <v>0</v>
      </c>
      <c r="T201" s="221">
        <f t="shared" si="49"/>
        <v>0</v>
      </c>
      <c r="U201" s="221">
        <f t="shared" si="50"/>
        <v>0</v>
      </c>
      <c r="V201" s="221">
        <f t="shared" si="51"/>
        <v>0</v>
      </c>
      <c r="W201" s="242">
        <f t="shared" si="52"/>
        <v>0</v>
      </c>
      <c r="X201" s="216">
        <f t="shared" si="53"/>
        <v>0</v>
      </c>
      <c r="Z201" s="154"/>
      <c r="AA201" s="155"/>
    </row>
    <row r="202" spans="2:27">
      <c r="B202" s="239"/>
      <c r="C202" s="37"/>
      <c r="D202" s="205"/>
      <c r="E202" s="37"/>
      <c r="F202" s="241">
        <f>SUMIFS($AK$12:AK$20,AH$12:AH$20,B202)</f>
        <v>0</v>
      </c>
      <c r="G202" s="7"/>
      <c r="H202" s="7"/>
      <c r="I202" s="7"/>
      <c r="J202" s="7"/>
      <c r="K202" s="7"/>
      <c r="L202" s="7"/>
      <c r="M202" s="158">
        <f t="shared" si="42"/>
        <v>0</v>
      </c>
      <c r="N202" s="41">
        <f t="shared" si="43"/>
        <v>0</v>
      </c>
      <c r="O202" s="41">
        <f t="shared" si="44"/>
        <v>0</v>
      </c>
      <c r="P202" s="41">
        <f t="shared" si="45"/>
        <v>0</v>
      </c>
      <c r="Q202" s="41">
        <f t="shared" si="46"/>
        <v>0</v>
      </c>
      <c r="R202" s="41">
        <f t="shared" si="47"/>
        <v>0</v>
      </c>
      <c r="S202" s="41">
        <f t="shared" si="48"/>
        <v>0</v>
      </c>
      <c r="T202" s="221">
        <f t="shared" si="49"/>
        <v>0</v>
      </c>
      <c r="U202" s="221">
        <f t="shared" si="50"/>
        <v>0</v>
      </c>
      <c r="V202" s="221">
        <f t="shared" si="51"/>
        <v>0</v>
      </c>
      <c r="W202" s="242">
        <f t="shared" si="52"/>
        <v>0</v>
      </c>
      <c r="X202" s="216">
        <f t="shared" si="53"/>
        <v>0</v>
      </c>
      <c r="Z202" s="154"/>
      <c r="AA202" s="155"/>
    </row>
    <row r="203" spans="2:27">
      <c r="B203" s="239"/>
      <c r="C203" s="37"/>
      <c r="D203" s="205"/>
      <c r="E203" s="37"/>
      <c r="F203" s="241">
        <f>SUMIFS($AK$12:AK$20,AH$12:AH$20,B203)</f>
        <v>0</v>
      </c>
      <c r="G203" s="7"/>
      <c r="H203" s="7"/>
      <c r="I203" s="7"/>
      <c r="J203" s="7"/>
      <c r="K203" s="7"/>
      <c r="L203" s="7"/>
      <c r="M203" s="158">
        <f t="shared" si="42"/>
        <v>0</v>
      </c>
      <c r="N203" s="41">
        <f t="shared" si="43"/>
        <v>0</v>
      </c>
      <c r="O203" s="41">
        <f t="shared" si="44"/>
        <v>0</v>
      </c>
      <c r="P203" s="41">
        <f t="shared" si="45"/>
        <v>0</v>
      </c>
      <c r="Q203" s="41">
        <f t="shared" si="46"/>
        <v>0</v>
      </c>
      <c r="R203" s="41">
        <f t="shared" si="47"/>
        <v>0</v>
      </c>
      <c r="S203" s="41">
        <f t="shared" si="48"/>
        <v>0</v>
      </c>
      <c r="T203" s="221">
        <f t="shared" si="49"/>
        <v>0</v>
      </c>
      <c r="U203" s="221">
        <f t="shared" si="50"/>
        <v>0</v>
      </c>
      <c r="V203" s="221">
        <f t="shared" si="51"/>
        <v>0</v>
      </c>
      <c r="W203" s="242">
        <f t="shared" si="52"/>
        <v>0</v>
      </c>
      <c r="X203" s="216">
        <f t="shared" si="53"/>
        <v>0</v>
      </c>
      <c r="Z203" s="154"/>
      <c r="AA203" s="155"/>
    </row>
    <row r="204" spans="2:27">
      <c r="B204" s="239"/>
      <c r="C204" s="37"/>
      <c r="D204" s="205"/>
      <c r="E204" s="37"/>
      <c r="F204" s="241">
        <f>SUMIFS($AK$12:AK$20,AH$12:AH$20,B204)</f>
        <v>0</v>
      </c>
      <c r="G204" s="7"/>
      <c r="H204" s="7"/>
      <c r="I204" s="7"/>
      <c r="J204" s="7"/>
      <c r="K204" s="7"/>
      <c r="L204" s="7"/>
      <c r="M204" s="158">
        <f t="shared" si="42"/>
        <v>0</v>
      </c>
      <c r="N204" s="41">
        <f t="shared" si="43"/>
        <v>0</v>
      </c>
      <c r="O204" s="41">
        <f t="shared" si="44"/>
        <v>0</v>
      </c>
      <c r="P204" s="41">
        <f t="shared" si="45"/>
        <v>0</v>
      </c>
      <c r="Q204" s="41">
        <f t="shared" si="46"/>
        <v>0</v>
      </c>
      <c r="R204" s="41">
        <f t="shared" si="47"/>
        <v>0</v>
      </c>
      <c r="S204" s="41">
        <f t="shared" si="48"/>
        <v>0</v>
      </c>
      <c r="T204" s="221">
        <f t="shared" si="49"/>
        <v>0</v>
      </c>
      <c r="U204" s="221">
        <f t="shared" si="50"/>
        <v>0</v>
      </c>
      <c r="V204" s="221">
        <f t="shared" si="51"/>
        <v>0</v>
      </c>
      <c r="W204" s="242">
        <f t="shared" si="52"/>
        <v>0</v>
      </c>
      <c r="X204" s="216">
        <f t="shared" si="53"/>
        <v>0</v>
      </c>
      <c r="Z204" s="154"/>
      <c r="AA204" s="155"/>
    </row>
    <row r="205" spans="2:27">
      <c r="B205" s="239"/>
      <c r="C205" s="37"/>
      <c r="D205" s="205"/>
      <c r="E205" s="37"/>
      <c r="F205" s="241">
        <f>SUMIFS($AK$12:AK$20,AH$12:AH$20,B205)</f>
        <v>0</v>
      </c>
      <c r="G205" s="7"/>
      <c r="H205" s="7"/>
      <c r="I205" s="7"/>
      <c r="J205" s="7"/>
      <c r="K205" s="7"/>
      <c r="L205" s="7"/>
      <c r="M205" s="158">
        <f t="shared" si="42"/>
        <v>0</v>
      </c>
      <c r="N205" s="41">
        <f t="shared" si="43"/>
        <v>0</v>
      </c>
      <c r="O205" s="41">
        <f t="shared" si="44"/>
        <v>0</v>
      </c>
      <c r="P205" s="41">
        <f t="shared" si="45"/>
        <v>0</v>
      </c>
      <c r="Q205" s="41">
        <f t="shared" si="46"/>
        <v>0</v>
      </c>
      <c r="R205" s="41">
        <f t="shared" si="47"/>
        <v>0</v>
      </c>
      <c r="S205" s="41">
        <f t="shared" si="48"/>
        <v>0</v>
      </c>
      <c r="T205" s="221">
        <f t="shared" si="49"/>
        <v>0</v>
      </c>
      <c r="U205" s="221">
        <f t="shared" si="50"/>
        <v>0</v>
      </c>
      <c r="V205" s="221">
        <f t="shared" si="51"/>
        <v>0</v>
      </c>
      <c r="W205" s="242">
        <f t="shared" si="52"/>
        <v>0</v>
      </c>
      <c r="X205" s="216">
        <f t="shared" si="53"/>
        <v>0</v>
      </c>
      <c r="Z205" s="154"/>
      <c r="AA205" s="155"/>
    </row>
    <row r="206" spans="2:27">
      <c r="B206" s="239"/>
      <c r="C206" s="37"/>
      <c r="D206" s="205"/>
      <c r="E206" s="37"/>
      <c r="F206" s="241">
        <f>SUMIFS($AK$12:AK$20,AH$12:AH$20,B206)</f>
        <v>0</v>
      </c>
      <c r="G206" s="7"/>
      <c r="H206" s="7"/>
      <c r="I206" s="7"/>
      <c r="J206" s="7"/>
      <c r="K206" s="7"/>
      <c r="L206" s="7"/>
      <c r="M206" s="158">
        <f t="shared" si="42"/>
        <v>0</v>
      </c>
      <c r="N206" s="41">
        <f t="shared" si="43"/>
        <v>0</v>
      </c>
      <c r="O206" s="41">
        <f t="shared" si="44"/>
        <v>0</v>
      </c>
      <c r="P206" s="41">
        <f t="shared" si="45"/>
        <v>0</v>
      </c>
      <c r="Q206" s="41">
        <f t="shared" si="46"/>
        <v>0</v>
      </c>
      <c r="R206" s="41">
        <f t="shared" si="47"/>
        <v>0</v>
      </c>
      <c r="S206" s="41">
        <f t="shared" si="48"/>
        <v>0</v>
      </c>
      <c r="T206" s="221">
        <f t="shared" si="49"/>
        <v>0</v>
      </c>
      <c r="U206" s="221">
        <f t="shared" si="50"/>
        <v>0</v>
      </c>
      <c r="V206" s="221">
        <f t="shared" si="51"/>
        <v>0</v>
      </c>
      <c r="W206" s="242">
        <f t="shared" si="52"/>
        <v>0</v>
      </c>
      <c r="X206" s="216">
        <f t="shared" si="53"/>
        <v>0</v>
      </c>
      <c r="Z206" s="154"/>
      <c r="AA206" s="155"/>
    </row>
    <row r="207" spans="2:27">
      <c r="B207" s="239"/>
      <c r="C207" s="37"/>
      <c r="D207" s="205"/>
      <c r="E207" s="37"/>
      <c r="F207" s="241">
        <f>SUMIFS($AK$12:AK$20,AH$12:AH$20,B207)</f>
        <v>0</v>
      </c>
      <c r="G207" s="7"/>
      <c r="H207" s="7"/>
      <c r="I207" s="7"/>
      <c r="J207" s="7"/>
      <c r="K207" s="7"/>
      <c r="L207" s="7"/>
      <c r="M207" s="158">
        <f t="shared" si="42"/>
        <v>0</v>
      </c>
      <c r="N207" s="41">
        <f t="shared" si="43"/>
        <v>0</v>
      </c>
      <c r="O207" s="41">
        <f t="shared" si="44"/>
        <v>0</v>
      </c>
      <c r="P207" s="41">
        <f t="shared" si="45"/>
        <v>0</v>
      </c>
      <c r="Q207" s="41">
        <f t="shared" si="46"/>
        <v>0</v>
      </c>
      <c r="R207" s="41">
        <f t="shared" si="47"/>
        <v>0</v>
      </c>
      <c r="S207" s="41">
        <f t="shared" si="48"/>
        <v>0</v>
      </c>
      <c r="T207" s="221">
        <f t="shared" si="49"/>
        <v>0</v>
      </c>
      <c r="U207" s="221">
        <f t="shared" si="50"/>
        <v>0</v>
      </c>
      <c r="V207" s="221">
        <f t="shared" si="51"/>
        <v>0</v>
      </c>
      <c r="W207" s="242">
        <f t="shared" si="52"/>
        <v>0</v>
      </c>
      <c r="X207" s="216">
        <f t="shared" si="53"/>
        <v>0</v>
      </c>
      <c r="Z207" s="154"/>
      <c r="AA207" s="155"/>
    </row>
    <row r="208" spans="2:27">
      <c r="B208" s="239"/>
      <c r="C208" s="37"/>
      <c r="D208" s="205"/>
      <c r="E208" s="37"/>
      <c r="F208" s="241">
        <f>SUMIFS($AK$12:AK$20,AH$12:AH$20,B208)</f>
        <v>0</v>
      </c>
      <c r="G208" s="7"/>
      <c r="H208" s="7"/>
      <c r="I208" s="7"/>
      <c r="J208" s="7"/>
      <c r="K208" s="7"/>
      <c r="L208" s="7"/>
      <c r="M208" s="158">
        <f t="shared" si="42"/>
        <v>0</v>
      </c>
      <c r="N208" s="41">
        <f t="shared" si="43"/>
        <v>0</v>
      </c>
      <c r="O208" s="41">
        <f t="shared" si="44"/>
        <v>0</v>
      </c>
      <c r="P208" s="41">
        <f t="shared" si="45"/>
        <v>0</v>
      </c>
      <c r="Q208" s="41">
        <f t="shared" si="46"/>
        <v>0</v>
      </c>
      <c r="R208" s="41">
        <f t="shared" si="47"/>
        <v>0</v>
      </c>
      <c r="S208" s="41">
        <f t="shared" si="48"/>
        <v>0</v>
      </c>
      <c r="T208" s="221">
        <f t="shared" si="49"/>
        <v>0</v>
      </c>
      <c r="U208" s="221">
        <f t="shared" si="50"/>
        <v>0</v>
      </c>
      <c r="V208" s="221">
        <f t="shared" si="51"/>
        <v>0</v>
      </c>
      <c r="W208" s="242">
        <f t="shared" si="52"/>
        <v>0</v>
      </c>
      <c r="X208" s="216">
        <f t="shared" si="53"/>
        <v>0</v>
      </c>
      <c r="Z208" s="154"/>
      <c r="AA208" s="155"/>
    </row>
    <row r="209" spans="2:27">
      <c r="B209" s="239"/>
      <c r="C209" s="37"/>
      <c r="D209" s="205"/>
      <c r="E209" s="37"/>
      <c r="F209" s="241">
        <f>SUMIFS($AK$12:AK$20,AH$12:AH$20,B209)</f>
        <v>0</v>
      </c>
      <c r="G209" s="7"/>
      <c r="H209" s="7"/>
      <c r="I209" s="7"/>
      <c r="J209" s="7"/>
      <c r="K209" s="7"/>
      <c r="L209" s="7"/>
      <c r="M209" s="158">
        <f t="shared" si="42"/>
        <v>0</v>
      </c>
      <c r="N209" s="41">
        <f t="shared" si="43"/>
        <v>0</v>
      </c>
      <c r="O209" s="41">
        <f t="shared" si="44"/>
        <v>0</v>
      </c>
      <c r="P209" s="41">
        <f t="shared" si="45"/>
        <v>0</v>
      </c>
      <c r="Q209" s="41">
        <f t="shared" si="46"/>
        <v>0</v>
      </c>
      <c r="R209" s="41">
        <f t="shared" si="47"/>
        <v>0</v>
      </c>
      <c r="S209" s="41">
        <f t="shared" si="48"/>
        <v>0</v>
      </c>
      <c r="T209" s="221">
        <f t="shared" si="49"/>
        <v>0</v>
      </c>
      <c r="U209" s="221">
        <f t="shared" si="50"/>
        <v>0</v>
      </c>
      <c r="V209" s="221">
        <f t="shared" si="51"/>
        <v>0</v>
      </c>
      <c r="W209" s="242">
        <f t="shared" si="52"/>
        <v>0</v>
      </c>
      <c r="X209" s="216">
        <f t="shared" si="53"/>
        <v>0</v>
      </c>
      <c r="Z209" s="154"/>
      <c r="AA209" s="155"/>
    </row>
    <row r="210" spans="2:27">
      <c r="B210" s="240"/>
      <c r="C210" s="38"/>
      <c r="D210" s="211"/>
      <c r="E210" s="38"/>
      <c r="F210" s="241">
        <f>SUMIFS($AK$12:AK$20,AH$12:AH$20,B210)</f>
        <v>0</v>
      </c>
      <c r="G210" s="212"/>
      <c r="H210" s="212"/>
      <c r="I210" s="212"/>
      <c r="J210" s="212"/>
      <c r="K210" s="212"/>
      <c r="L210" s="212"/>
      <c r="M210" s="159">
        <f t="shared" si="42"/>
        <v>0</v>
      </c>
      <c r="N210" s="42">
        <f t="shared" si="43"/>
        <v>0</v>
      </c>
      <c r="O210" s="42">
        <f t="shared" si="44"/>
        <v>0</v>
      </c>
      <c r="P210" s="42">
        <f t="shared" si="45"/>
        <v>0</v>
      </c>
      <c r="Q210" s="42">
        <f t="shared" si="46"/>
        <v>0</v>
      </c>
      <c r="R210" s="42">
        <f t="shared" si="47"/>
        <v>0</v>
      </c>
      <c r="S210" s="42">
        <f t="shared" si="48"/>
        <v>0</v>
      </c>
      <c r="T210" s="222">
        <f t="shared" si="49"/>
        <v>0</v>
      </c>
      <c r="U210" s="222">
        <f t="shared" si="50"/>
        <v>0</v>
      </c>
      <c r="V210" s="222">
        <f t="shared" si="51"/>
        <v>0</v>
      </c>
      <c r="W210" s="243">
        <f t="shared" si="52"/>
        <v>0</v>
      </c>
      <c r="X210" s="218">
        <f t="shared" si="53"/>
        <v>0</v>
      </c>
      <c r="Z210" s="154"/>
      <c r="AA210" s="155"/>
    </row>
    <row r="211" spans="2:27">
      <c r="F211" s="241"/>
    </row>
  </sheetData>
  <sheetProtection sheet="1" objects="1" scenarios="1"/>
  <dataValidations count="2">
    <dataValidation type="list" allowBlank="1" showInputMessage="1" showErrorMessage="1" sqref="Z12:Z210" xr:uid="{77AD8977-D643-4005-A869-8F643486D20A}">
      <formula1>$AB$12:$AB$14</formula1>
    </dataValidation>
    <dataValidation type="list" allowBlank="1" showInputMessage="1" showErrorMessage="1" sqref="B12:B210" xr:uid="{52398B6C-76F0-4FD8-9C2D-4C6D029FC2CA}">
      <formula1>$AH$12:$AH$20</formula1>
    </dataValidation>
  </dataValidations>
  <printOptions horizontalCentered="1" gridLines="1"/>
  <pageMargins left="0" right="0" top="0.15" bottom="0.15" header="0.25" footer="0.15"/>
  <pageSetup fitToHeight="0" orientation="portrait" r:id="rId1"/>
  <headerFooter alignWithMargins="0">
    <oddFooter>&amp;CPage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145EF15-BC92-4B1B-ABA1-F5E3C180C2F7}">
          <x14:formula1>
            <xm:f>'Reference Table 2'!$A$2:$A$16</xm:f>
          </x14:formula1>
          <xm:sqref>D12:D210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647CC-46D2-4A86-9952-A8EF335800AC}">
  <sheetPr>
    <pageSetUpPr fitToPage="1"/>
  </sheetPr>
  <dimension ref="A1:AG211"/>
  <sheetViews>
    <sheetView zoomScale="70" zoomScaleNormal="70" workbookViewId="0">
      <pane xSplit="4" ySplit="11" topLeftCell="I12" activePane="bottomRight" state="frozen"/>
      <selection pane="topRight"/>
      <selection pane="bottomLeft"/>
      <selection pane="bottomRight" activeCell="N15" sqref="N15"/>
    </sheetView>
  </sheetViews>
  <sheetFormatPr defaultColWidth="9.140625" defaultRowHeight="12.75"/>
  <cols>
    <col min="1" max="1" width="2.7109375" style="43" customWidth="1"/>
    <col min="2" max="2" width="40.42578125" style="52" bestFit="1" customWidth="1"/>
    <col min="3" max="3" width="40.42578125" style="52" customWidth="1"/>
    <col min="4" max="4" width="47.28515625" style="278" bestFit="1" customWidth="1"/>
    <col min="5" max="5" width="54.5703125" style="52" customWidth="1"/>
    <col min="6" max="6" width="47.28515625" style="278" customWidth="1"/>
    <col min="7" max="15" width="20" style="52" customWidth="1"/>
    <col min="16" max="16" width="1.5703125" style="43" customWidth="1"/>
    <col min="17" max="25" width="20.5703125" style="43" hidden="1" customWidth="1"/>
    <col min="26" max="26" width="35.5703125" style="43" customWidth="1"/>
    <col min="27" max="27" width="100.5703125" style="43" customWidth="1"/>
    <col min="28" max="28" width="45.5703125" style="52" hidden="1" customWidth="1"/>
    <col min="29" max="29" width="50.5703125" style="52" hidden="1" customWidth="1"/>
    <col min="30" max="31" width="9.140625" style="43" hidden="1" customWidth="1"/>
    <col min="32" max="33" width="9.140625" style="43" customWidth="1"/>
    <col min="34" max="16384" width="9.140625" style="43"/>
  </cols>
  <sheetData>
    <row r="1" spans="1:32" ht="18">
      <c r="B1" s="56" t="s">
        <v>0</v>
      </c>
      <c r="C1" s="85"/>
      <c r="D1" s="85"/>
      <c r="E1" s="57"/>
      <c r="F1" s="85"/>
      <c r="G1" s="57"/>
      <c r="H1" s="57"/>
      <c r="I1" s="57"/>
      <c r="J1" s="57"/>
      <c r="K1" s="57"/>
      <c r="L1" s="57"/>
      <c r="M1" s="57"/>
      <c r="N1" s="57"/>
      <c r="O1" s="58"/>
    </row>
    <row r="2" spans="1:32">
      <c r="A2" s="44" t="s">
        <v>8</v>
      </c>
      <c r="B2" s="24" t="s">
        <v>12</v>
      </c>
      <c r="C2" s="305" t="str">
        <f>IF('Instructions and Totals'!F18="","",'Instructions and Totals'!F18)</f>
        <v xml:space="preserve"> </v>
      </c>
      <c r="D2" s="91"/>
      <c r="E2" s="69"/>
      <c r="F2" s="91"/>
      <c r="O2" s="63"/>
    </row>
    <row r="3" spans="1:32">
      <c r="A3" s="45"/>
      <c r="B3" s="25" t="s">
        <v>11</v>
      </c>
      <c r="C3" s="305" t="str">
        <f>IF('Instructions and Totals'!F19="","",'Instructions and Totals'!F19)</f>
        <v xml:space="preserve"> </v>
      </c>
      <c r="D3" s="68"/>
      <c r="E3" s="53"/>
      <c r="F3" s="68"/>
      <c r="I3" s="53"/>
      <c r="J3" s="53"/>
      <c r="K3" s="53"/>
      <c r="L3" s="53"/>
      <c r="M3" s="53"/>
      <c r="N3" s="53"/>
      <c r="O3" s="59"/>
      <c r="P3" s="45"/>
      <c r="Q3" s="45"/>
      <c r="R3" s="45"/>
      <c r="S3" s="45"/>
      <c r="T3" s="45"/>
      <c r="U3" s="45"/>
      <c r="V3" s="45"/>
      <c r="W3" s="45"/>
      <c r="X3" s="45"/>
      <c r="Y3" s="45"/>
    </row>
    <row r="4" spans="1:32">
      <c r="A4" s="45"/>
      <c r="B4" s="94"/>
      <c r="D4" s="52"/>
      <c r="E4" s="53"/>
      <c r="F4" s="52"/>
      <c r="O4" s="63"/>
      <c r="P4" s="45"/>
      <c r="Q4" s="45"/>
      <c r="R4" s="45"/>
      <c r="S4" s="45"/>
      <c r="T4" s="45"/>
      <c r="U4" s="45"/>
      <c r="V4" s="45"/>
      <c r="W4" s="45"/>
      <c r="X4" s="45"/>
      <c r="Y4" s="45"/>
    </row>
    <row r="5" spans="1:32" ht="15" customHeight="1">
      <c r="A5" s="44" t="s">
        <v>8</v>
      </c>
      <c r="B5" s="60" t="s">
        <v>36</v>
      </c>
      <c r="C5" s="2"/>
      <c r="D5" s="2"/>
      <c r="E5" s="2"/>
      <c r="F5" s="2"/>
      <c r="G5" s="95"/>
      <c r="H5" s="95"/>
      <c r="I5" s="95"/>
      <c r="J5" s="95"/>
      <c r="K5" s="95"/>
      <c r="L5" s="95"/>
      <c r="M5" s="95"/>
      <c r="N5" s="95"/>
      <c r="O5" s="96"/>
      <c r="P5" s="45"/>
      <c r="Q5" s="45"/>
      <c r="R5" s="45"/>
      <c r="S5" s="45"/>
      <c r="T5" s="45"/>
      <c r="U5" s="45"/>
      <c r="V5" s="45"/>
      <c r="W5" s="45"/>
      <c r="X5" s="45"/>
      <c r="Y5" s="45"/>
    </row>
    <row r="6" spans="1:32" ht="69.95" customHeight="1">
      <c r="A6" s="45"/>
      <c r="B6" s="72" t="s">
        <v>1473</v>
      </c>
      <c r="C6" s="97"/>
      <c r="D6" s="97"/>
      <c r="E6" s="32"/>
      <c r="F6" s="97"/>
      <c r="G6" s="95"/>
      <c r="H6" s="95"/>
      <c r="I6" s="95"/>
      <c r="J6" s="95"/>
      <c r="K6" s="95"/>
      <c r="L6" s="95"/>
      <c r="M6" s="95"/>
      <c r="N6" s="95"/>
      <c r="O6" s="96"/>
      <c r="P6" s="45"/>
      <c r="Q6" s="45"/>
      <c r="R6" s="45"/>
      <c r="S6" s="45"/>
      <c r="T6" s="45"/>
      <c r="U6" s="45"/>
      <c r="V6" s="45"/>
      <c r="W6" s="45"/>
      <c r="X6" s="45"/>
      <c r="Y6" s="45"/>
    </row>
    <row r="7" spans="1:32" ht="15" customHeight="1">
      <c r="B7" s="98"/>
      <c r="C7" s="1"/>
      <c r="D7" s="52"/>
      <c r="F7" s="52"/>
      <c r="O7" s="63"/>
      <c r="P7" s="45"/>
      <c r="Q7" s="45"/>
      <c r="R7" s="45"/>
      <c r="S7" s="45"/>
      <c r="T7" s="45"/>
      <c r="U7" s="45"/>
      <c r="V7" s="45"/>
      <c r="W7" s="45"/>
      <c r="X7" s="45"/>
      <c r="Y7" s="45"/>
    </row>
    <row r="8" spans="1:32" s="46" customFormat="1" ht="15.75">
      <c r="A8" s="44" t="s">
        <v>8</v>
      </c>
      <c r="B8" s="22" t="s">
        <v>10</v>
      </c>
      <c r="C8" s="23">
        <f>SUMIFS(O:O,ZZ:ZZ,"&lt;&gt;Revised")</f>
        <v>0</v>
      </c>
      <c r="D8" s="92"/>
      <c r="E8" s="54"/>
      <c r="F8" s="92"/>
      <c r="G8" s="52"/>
      <c r="H8" s="52"/>
      <c r="I8" s="70"/>
      <c r="J8" s="70"/>
      <c r="K8" s="70"/>
      <c r="L8" s="70"/>
      <c r="M8" s="70"/>
      <c r="N8" s="70"/>
      <c r="O8" s="79"/>
      <c r="P8" s="45"/>
      <c r="Q8" s="45"/>
      <c r="R8" s="45"/>
      <c r="S8" s="45"/>
      <c r="T8" s="45"/>
      <c r="U8" s="45"/>
      <c r="V8" s="45"/>
      <c r="W8" s="45"/>
      <c r="X8" s="45"/>
      <c r="Y8" s="45"/>
      <c r="Z8" s="43"/>
      <c r="AA8" s="43"/>
      <c r="AB8" s="52"/>
      <c r="AC8" s="52"/>
      <c r="AD8" s="43"/>
    </row>
    <row r="9" spans="1:32" s="46" customFormat="1" ht="15.75">
      <c r="A9" s="44"/>
      <c r="B9" s="22" t="s">
        <v>1455</v>
      </c>
      <c r="C9" s="152">
        <f>SUMIF($Z:$Z,"Eligible",O:O)</f>
        <v>0</v>
      </c>
      <c r="D9" s="92"/>
      <c r="E9" s="54"/>
      <c r="F9" s="92"/>
      <c r="G9" s="52"/>
      <c r="H9" s="52"/>
      <c r="I9" s="70"/>
      <c r="J9" s="70"/>
      <c r="K9" s="70"/>
      <c r="L9" s="70"/>
      <c r="M9" s="70"/>
      <c r="N9" s="70"/>
      <c r="O9" s="79"/>
      <c r="P9" s="45"/>
      <c r="Q9" s="45"/>
      <c r="R9" s="45"/>
      <c r="S9" s="45"/>
      <c r="T9" s="45"/>
      <c r="U9" s="45"/>
      <c r="V9" s="45"/>
      <c r="W9" s="45"/>
      <c r="X9" s="45"/>
      <c r="Y9" s="45"/>
      <c r="Z9" s="43"/>
      <c r="AA9" s="43"/>
      <c r="AB9" s="52"/>
      <c r="AC9" s="52"/>
      <c r="AD9" s="43"/>
    </row>
    <row r="10" spans="1:32" ht="18">
      <c r="A10" s="44" t="s">
        <v>8</v>
      </c>
      <c r="B10" s="99"/>
      <c r="C10" s="36"/>
      <c r="D10" s="64"/>
      <c r="E10" s="70"/>
      <c r="F10" s="64"/>
      <c r="G10" s="93"/>
      <c r="H10" s="93"/>
      <c r="I10" s="93"/>
      <c r="J10" s="93"/>
      <c r="K10" s="93"/>
      <c r="L10" s="93"/>
      <c r="M10" s="93"/>
      <c r="N10" s="93"/>
      <c r="O10" s="100"/>
      <c r="P10" s="45"/>
      <c r="Q10" s="45"/>
      <c r="R10" s="45"/>
      <c r="S10" s="45"/>
      <c r="T10" s="45"/>
      <c r="U10" s="45"/>
      <c r="V10" s="45"/>
      <c r="W10" s="45"/>
      <c r="X10" s="45"/>
      <c r="Y10" s="45"/>
      <c r="Z10" s="258" t="s">
        <v>1418</v>
      </c>
      <c r="AA10" s="259"/>
      <c r="AB10" s="271"/>
      <c r="AC10" s="271"/>
      <c r="AD10" s="46"/>
      <c r="AE10" s="46"/>
      <c r="AF10" s="46"/>
    </row>
    <row r="11" spans="1:32" ht="108.6" customHeight="1">
      <c r="A11" s="44" t="s">
        <v>8</v>
      </c>
      <c r="B11" s="26" t="s">
        <v>35</v>
      </c>
      <c r="C11" s="26" t="s">
        <v>1444</v>
      </c>
      <c r="D11" s="26" t="s">
        <v>55</v>
      </c>
      <c r="E11" s="109" t="s">
        <v>1377</v>
      </c>
      <c r="F11" s="26" t="s">
        <v>59</v>
      </c>
      <c r="G11" s="14" t="s">
        <v>31</v>
      </c>
      <c r="H11" s="14" t="s">
        <v>32</v>
      </c>
      <c r="I11" s="14" t="s">
        <v>33</v>
      </c>
      <c r="J11" s="14" t="s">
        <v>34</v>
      </c>
      <c r="K11" s="14" t="s">
        <v>1470</v>
      </c>
      <c r="L11" s="14" t="s">
        <v>1471</v>
      </c>
      <c r="M11" s="14" t="s">
        <v>1399</v>
      </c>
      <c r="N11" s="14" t="s">
        <v>1449</v>
      </c>
      <c r="O11" s="9" t="s">
        <v>7</v>
      </c>
      <c r="P11" s="45"/>
      <c r="Q11" s="45"/>
      <c r="R11" s="45"/>
      <c r="S11" s="45"/>
      <c r="T11" s="45"/>
      <c r="U11" s="45"/>
      <c r="V11" s="45"/>
      <c r="W11" s="45"/>
      <c r="X11" s="45"/>
      <c r="Y11" s="45"/>
      <c r="Z11" s="169" t="s">
        <v>1439</v>
      </c>
      <c r="AA11" s="173" t="s">
        <v>1457</v>
      </c>
      <c r="AB11" s="43" t="s">
        <v>1419</v>
      </c>
      <c r="AC11" s="43" t="s">
        <v>1436</v>
      </c>
      <c r="AD11" s="43" t="s">
        <v>1441</v>
      </c>
    </row>
    <row r="12" spans="1:32" ht="30" customHeight="1">
      <c r="A12" s="188"/>
      <c r="B12" s="244"/>
      <c r="C12" s="245"/>
      <c r="D12" s="272"/>
      <c r="E12" s="202"/>
      <c r="F12" s="272"/>
      <c r="G12" s="33"/>
      <c r="H12" s="33"/>
      <c r="I12" s="33"/>
      <c r="J12" s="33"/>
      <c r="K12" s="33"/>
      <c r="L12" s="33"/>
      <c r="M12" s="213">
        <f>SUM(G12:L12)</f>
        <v>0</v>
      </c>
      <c r="N12" s="213">
        <f>M12*0.04</f>
        <v>0</v>
      </c>
      <c r="O12" s="255">
        <f>SUM(M12:N12)</f>
        <v>0</v>
      </c>
      <c r="P12" s="45"/>
      <c r="Q12" s="45"/>
      <c r="R12" s="45"/>
      <c r="S12" s="45"/>
      <c r="T12" s="45"/>
      <c r="U12" s="45"/>
      <c r="V12" s="45"/>
      <c r="W12" s="45"/>
      <c r="X12" s="45"/>
      <c r="Y12" s="45"/>
      <c r="Z12" s="154"/>
      <c r="AA12" s="155"/>
      <c r="AB12" s="43" t="s">
        <v>1420</v>
      </c>
      <c r="AC12" s="43" t="s">
        <v>1437</v>
      </c>
      <c r="AD12" s="43" t="s">
        <v>1442</v>
      </c>
    </row>
    <row r="13" spans="1:32" ht="39.950000000000003" customHeight="1">
      <c r="A13" s="189"/>
      <c r="B13" s="246"/>
      <c r="C13" s="184"/>
      <c r="D13" s="260"/>
      <c r="E13" s="203"/>
      <c r="F13" s="260"/>
      <c r="G13" s="34"/>
      <c r="H13" s="34"/>
      <c r="I13" s="34"/>
      <c r="J13" s="34"/>
      <c r="K13" s="34"/>
      <c r="L13" s="34"/>
      <c r="M13" s="215">
        <f t="shared" ref="M13:M76" si="0">SUM(G13:L13)</f>
        <v>0</v>
      </c>
      <c r="N13" s="215">
        <f t="shared" ref="N13:N76" si="1">M13*0.04</f>
        <v>0</v>
      </c>
      <c r="O13" s="256">
        <f t="shared" ref="O13:O76" si="2">SUM(M13:N13)</f>
        <v>0</v>
      </c>
      <c r="P13" s="45"/>
      <c r="Q13" s="45"/>
      <c r="R13" s="45"/>
      <c r="S13" s="45"/>
      <c r="T13" s="45"/>
      <c r="U13" s="45"/>
      <c r="V13" s="45"/>
      <c r="W13" s="45"/>
      <c r="X13" s="45"/>
      <c r="Y13" s="45"/>
      <c r="Z13" s="154"/>
      <c r="AA13" s="155"/>
      <c r="AB13" s="43" t="s">
        <v>1421</v>
      </c>
      <c r="AC13" s="43" t="s">
        <v>1438</v>
      </c>
      <c r="AD13" s="43" t="s">
        <v>1443</v>
      </c>
    </row>
    <row r="14" spans="1:32">
      <c r="A14" s="189"/>
      <c r="B14" s="246"/>
      <c r="C14" s="206"/>
      <c r="D14" s="104"/>
      <c r="E14" s="204"/>
      <c r="F14" s="104"/>
      <c r="G14" s="34"/>
      <c r="H14" s="34"/>
      <c r="I14" s="34"/>
      <c r="J14" s="34"/>
      <c r="K14" s="34"/>
      <c r="L14" s="34"/>
      <c r="M14" s="215">
        <f t="shared" si="0"/>
        <v>0</v>
      </c>
      <c r="N14" s="215">
        <f t="shared" si="1"/>
        <v>0</v>
      </c>
      <c r="O14" s="256">
        <f t="shared" si="2"/>
        <v>0</v>
      </c>
      <c r="P14" s="45"/>
      <c r="Q14" s="45"/>
      <c r="R14" s="45"/>
      <c r="S14" s="45"/>
      <c r="T14" s="45"/>
      <c r="U14" s="45"/>
      <c r="V14" s="45"/>
      <c r="W14" s="45"/>
      <c r="X14" s="45"/>
      <c r="Y14" s="45"/>
      <c r="Z14" s="154"/>
      <c r="AA14" s="155"/>
      <c r="AB14" s="43" t="s">
        <v>1422</v>
      </c>
      <c r="AC14" s="111" t="s">
        <v>1456</v>
      </c>
    </row>
    <row r="15" spans="1:32">
      <c r="A15" s="189"/>
      <c r="B15" s="246"/>
      <c r="C15" s="206"/>
      <c r="D15" s="104"/>
      <c r="E15" s="205"/>
      <c r="F15" s="104"/>
      <c r="G15" s="34"/>
      <c r="H15" s="34"/>
      <c r="I15" s="34"/>
      <c r="J15" s="34"/>
      <c r="K15" s="34"/>
      <c r="L15" s="34"/>
      <c r="M15" s="215">
        <f t="shared" si="0"/>
        <v>0</v>
      </c>
      <c r="N15" s="215">
        <f t="shared" si="1"/>
        <v>0</v>
      </c>
      <c r="O15" s="256">
        <f t="shared" si="2"/>
        <v>0</v>
      </c>
      <c r="P15" s="45"/>
      <c r="Q15" s="45"/>
      <c r="R15" s="45"/>
      <c r="S15" s="45"/>
      <c r="T15" s="45"/>
      <c r="U15" s="45"/>
      <c r="V15" s="45"/>
      <c r="W15" s="45"/>
      <c r="X15" s="45"/>
      <c r="Y15" s="45"/>
      <c r="Z15" s="154"/>
      <c r="AA15" s="155"/>
      <c r="AB15" s="170"/>
      <c r="AC15" s="111"/>
    </row>
    <row r="16" spans="1:32">
      <c r="A16" s="189"/>
      <c r="B16" s="246"/>
      <c r="C16" s="206"/>
      <c r="D16" s="104"/>
      <c r="E16" s="205"/>
      <c r="F16" s="104"/>
      <c r="G16" s="34"/>
      <c r="H16" s="34"/>
      <c r="I16" s="34"/>
      <c r="J16" s="34"/>
      <c r="K16" s="34"/>
      <c r="L16" s="34"/>
      <c r="M16" s="215">
        <f t="shared" si="0"/>
        <v>0</v>
      </c>
      <c r="N16" s="215">
        <f t="shared" si="1"/>
        <v>0</v>
      </c>
      <c r="O16" s="256">
        <f t="shared" si="2"/>
        <v>0</v>
      </c>
      <c r="P16" s="45"/>
      <c r="Q16" s="45"/>
      <c r="R16" s="45"/>
      <c r="S16" s="45"/>
      <c r="T16" s="45"/>
      <c r="U16" s="45"/>
      <c r="V16" s="45"/>
      <c r="W16" s="45"/>
      <c r="X16" s="45"/>
      <c r="Y16" s="45"/>
      <c r="Z16" s="154"/>
      <c r="AA16" s="155"/>
      <c r="AB16" s="170"/>
      <c r="AC16" s="111"/>
    </row>
    <row r="17" spans="1:33">
      <c r="A17" s="189"/>
      <c r="B17" s="246"/>
      <c r="C17" s="206"/>
      <c r="D17" s="104"/>
      <c r="E17" s="205"/>
      <c r="F17" s="104"/>
      <c r="G17" s="34"/>
      <c r="H17" s="34"/>
      <c r="I17" s="34"/>
      <c r="J17" s="34"/>
      <c r="K17" s="34"/>
      <c r="L17" s="34"/>
      <c r="M17" s="215">
        <f t="shared" si="0"/>
        <v>0</v>
      </c>
      <c r="N17" s="215">
        <f t="shared" si="1"/>
        <v>0</v>
      </c>
      <c r="O17" s="256">
        <f t="shared" si="2"/>
        <v>0</v>
      </c>
      <c r="P17" s="45"/>
      <c r="Q17" s="45"/>
      <c r="R17" s="45"/>
      <c r="S17" s="45"/>
      <c r="T17" s="45"/>
      <c r="U17" s="45"/>
      <c r="V17" s="45"/>
      <c r="W17" s="45"/>
      <c r="X17" s="45"/>
      <c r="Y17" s="45"/>
      <c r="Z17" s="154"/>
      <c r="AA17" s="155"/>
      <c r="AB17" s="170"/>
      <c r="AC17" s="111"/>
    </row>
    <row r="18" spans="1:33">
      <c r="A18" s="189"/>
      <c r="B18" s="246"/>
      <c r="C18" s="206"/>
      <c r="D18" s="104"/>
      <c r="E18" s="205"/>
      <c r="F18" s="104"/>
      <c r="G18" s="34"/>
      <c r="H18" s="34"/>
      <c r="I18" s="34"/>
      <c r="J18" s="34"/>
      <c r="K18" s="34"/>
      <c r="L18" s="34"/>
      <c r="M18" s="215">
        <f t="shared" si="0"/>
        <v>0</v>
      </c>
      <c r="N18" s="215">
        <f t="shared" si="1"/>
        <v>0</v>
      </c>
      <c r="O18" s="256">
        <f t="shared" si="2"/>
        <v>0</v>
      </c>
      <c r="P18" s="45"/>
      <c r="Q18" s="45"/>
      <c r="R18" s="45"/>
      <c r="S18" s="45"/>
      <c r="T18" s="45"/>
      <c r="U18" s="45"/>
      <c r="V18" s="45"/>
      <c r="W18" s="45"/>
      <c r="X18" s="45"/>
      <c r="Y18" s="45"/>
      <c r="Z18" s="154"/>
      <c r="AA18" s="155"/>
      <c r="AB18" s="170"/>
      <c r="AC18" s="111"/>
    </row>
    <row r="19" spans="1:33">
      <c r="A19" s="189"/>
      <c r="B19" s="246"/>
      <c r="C19" s="206"/>
      <c r="D19" s="104"/>
      <c r="E19" s="205"/>
      <c r="F19" s="104"/>
      <c r="G19" s="34"/>
      <c r="H19" s="34"/>
      <c r="I19" s="34"/>
      <c r="J19" s="34"/>
      <c r="K19" s="34"/>
      <c r="L19" s="34"/>
      <c r="M19" s="215">
        <f t="shared" si="0"/>
        <v>0</v>
      </c>
      <c r="N19" s="215">
        <f t="shared" si="1"/>
        <v>0</v>
      </c>
      <c r="O19" s="256">
        <f t="shared" si="2"/>
        <v>0</v>
      </c>
      <c r="P19" s="45"/>
      <c r="Q19" s="45"/>
      <c r="R19" s="45"/>
      <c r="S19" s="45"/>
      <c r="T19" s="45"/>
      <c r="U19" s="45"/>
      <c r="V19" s="45"/>
      <c r="W19" s="45"/>
      <c r="X19" s="45"/>
      <c r="Y19" s="45"/>
      <c r="Z19" s="154"/>
      <c r="AA19" s="155"/>
      <c r="AB19" s="170"/>
      <c r="AC19" s="111"/>
    </row>
    <row r="20" spans="1:33">
      <c r="A20" s="189"/>
      <c r="B20" s="246"/>
      <c r="C20" s="206"/>
      <c r="D20" s="104"/>
      <c r="E20" s="205"/>
      <c r="F20" s="104"/>
      <c r="G20" s="34"/>
      <c r="H20" s="34"/>
      <c r="I20" s="34"/>
      <c r="J20" s="34"/>
      <c r="K20" s="34"/>
      <c r="L20" s="34"/>
      <c r="M20" s="215">
        <f t="shared" si="0"/>
        <v>0</v>
      </c>
      <c r="N20" s="215">
        <f t="shared" si="1"/>
        <v>0</v>
      </c>
      <c r="O20" s="256">
        <f t="shared" si="2"/>
        <v>0</v>
      </c>
      <c r="P20" s="45"/>
      <c r="Q20" s="45"/>
      <c r="R20" s="45"/>
      <c r="S20" s="45"/>
      <c r="T20" s="45"/>
      <c r="U20" s="45"/>
      <c r="V20" s="45"/>
      <c r="W20" s="45"/>
      <c r="X20" s="45"/>
      <c r="Y20" s="45"/>
      <c r="Z20" s="154"/>
      <c r="AA20" s="155"/>
      <c r="AB20" s="170"/>
      <c r="AC20" s="111"/>
    </row>
    <row r="21" spans="1:33">
      <c r="A21" s="189"/>
      <c r="B21" s="246"/>
      <c r="C21" s="206"/>
      <c r="D21" s="104"/>
      <c r="E21" s="205"/>
      <c r="F21" s="104"/>
      <c r="G21" s="34"/>
      <c r="H21" s="34"/>
      <c r="I21" s="34"/>
      <c r="J21" s="34"/>
      <c r="K21" s="34"/>
      <c r="L21" s="34"/>
      <c r="M21" s="215">
        <f t="shared" si="0"/>
        <v>0</v>
      </c>
      <c r="N21" s="215">
        <f t="shared" si="1"/>
        <v>0</v>
      </c>
      <c r="O21" s="256">
        <f t="shared" si="2"/>
        <v>0</v>
      </c>
      <c r="P21" s="45"/>
      <c r="Q21" s="45"/>
      <c r="R21" s="45"/>
      <c r="S21" s="45"/>
      <c r="T21" s="45"/>
      <c r="U21" s="45"/>
      <c r="V21" s="45"/>
      <c r="W21" s="45"/>
      <c r="X21" s="45"/>
      <c r="Y21" s="45"/>
      <c r="Z21" s="154"/>
      <c r="AA21" s="155"/>
      <c r="AB21" s="170"/>
      <c r="AC21" s="111"/>
    </row>
    <row r="22" spans="1:33" s="46" customFormat="1" ht="15.75">
      <c r="A22" s="189"/>
      <c r="B22" s="246"/>
      <c r="C22" s="206"/>
      <c r="D22" s="104"/>
      <c r="E22" s="205"/>
      <c r="F22" s="104"/>
      <c r="G22" s="34"/>
      <c r="H22" s="34"/>
      <c r="I22" s="34"/>
      <c r="J22" s="34"/>
      <c r="K22" s="34"/>
      <c r="L22" s="34"/>
      <c r="M22" s="215">
        <f t="shared" si="0"/>
        <v>0</v>
      </c>
      <c r="N22" s="215">
        <f t="shared" si="1"/>
        <v>0</v>
      </c>
      <c r="O22" s="256">
        <f t="shared" si="2"/>
        <v>0</v>
      </c>
      <c r="P22" s="45"/>
      <c r="Q22" s="45"/>
      <c r="R22" s="45"/>
      <c r="S22" s="45"/>
      <c r="T22" s="45"/>
      <c r="U22" s="45"/>
      <c r="V22" s="45"/>
      <c r="W22" s="45"/>
      <c r="X22" s="45"/>
      <c r="Y22" s="45"/>
      <c r="Z22" s="154"/>
      <c r="AA22" s="155"/>
      <c r="AB22" s="170"/>
      <c r="AC22" s="111"/>
      <c r="AD22" s="43"/>
      <c r="AE22" s="43"/>
      <c r="AF22" s="43"/>
      <c r="AG22" s="43"/>
    </row>
    <row r="23" spans="1:33" s="46" customFormat="1" ht="15.75">
      <c r="A23" s="189"/>
      <c r="B23" s="246"/>
      <c r="C23" s="206"/>
      <c r="D23" s="104"/>
      <c r="E23" s="205"/>
      <c r="F23" s="104"/>
      <c r="G23" s="34"/>
      <c r="H23" s="34"/>
      <c r="I23" s="34"/>
      <c r="J23" s="34"/>
      <c r="K23" s="34"/>
      <c r="L23" s="34"/>
      <c r="M23" s="215">
        <f t="shared" si="0"/>
        <v>0</v>
      </c>
      <c r="N23" s="215">
        <f t="shared" si="1"/>
        <v>0</v>
      </c>
      <c r="O23" s="256">
        <f t="shared" si="2"/>
        <v>0</v>
      </c>
      <c r="P23" s="45"/>
      <c r="Q23" s="45"/>
      <c r="R23" s="45"/>
      <c r="S23" s="45"/>
      <c r="T23" s="45"/>
      <c r="U23" s="45"/>
      <c r="V23" s="45"/>
      <c r="W23" s="45"/>
      <c r="X23" s="45"/>
      <c r="Y23" s="45"/>
      <c r="Z23" s="154"/>
      <c r="AA23" s="156"/>
      <c r="AB23" s="171"/>
      <c r="AC23" s="174"/>
    </row>
    <row r="24" spans="1:33" ht="15.75">
      <c r="A24" s="190"/>
      <c r="B24" s="246"/>
      <c r="C24" s="206"/>
      <c r="D24" s="104"/>
      <c r="E24" s="205"/>
      <c r="F24" s="104"/>
      <c r="G24" s="34"/>
      <c r="H24" s="34"/>
      <c r="I24" s="34"/>
      <c r="J24" s="34"/>
      <c r="K24" s="34"/>
      <c r="L24" s="34"/>
      <c r="M24" s="215">
        <f t="shared" si="0"/>
        <v>0</v>
      </c>
      <c r="N24" s="215">
        <f t="shared" si="1"/>
        <v>0</v>
      </c>
      <c r="O24" s="256">
        <f t="shared" si="2"/>
        <v>0</v>
      </c>
      <c r="P24" s="45"/>
      <c r="Q24" s="45"/>
      <c r="R24" s="45"/>
      <c r="S24" s="45"/>
      <c r="T24" s="45"/>
      <c r="U24" s="45"/>
      <c r="V24" s="45"/>
      <c r="W24" s="45"/>
      <c r="X24" s="45"/>
      <c r="Y24" s="45"/>
      <c r="Z24" s="154"/>
      <c r="AA24" s="156"/>
      <c r="AB24" s="171"/>
      <c r="AC24" s="174"/>
      <c r="AD24" s="46"/>
      <c r="AE24" s="46"/>
      <c r="AF24" s="46"/>
      <c r="AG24" s="46"/>
    </row>
    <row r="25" spans="1:33">
      <c r="A25" s="189"/>
      <c r="B25" s="246"/>
      <c r="C25" s="206"/>
      <c r="D25" s="104"/>
      <c r="E25" s="205"/>
      <c r="F25" s="104"/>
      <c r="G25" s="34"/>
      <c r="H25" s="34"/>
      <c r="I25" s="34"/>
      <c r="J25" s="34"/>
      <c r="K25" s="34"/>
      <c r="L25" s="34"/>
      <c r="M25" s="215">
        <f t="shared" si="0"/>
        <v>0</v>
      </c>
      <c r="N25" s="215">
        <f t="shared" si="1"/>
        <v>0</v>
      </c>
      <c r="O25" s="256">
        <f t="shared" si="2"/>
        <v>0</v>
      </c>
      <c r="P25" s="45"/>
      <c r="Q25" s="45"/>
      <c r="R25" s="45"/>
      <c r="S25" s="45"/>
      <c r="T25" s="45"/>
      <c r="U25" s="45"/>
      <c r="V25" s="45"/>
      <c r="W25" s="45"/>
      <c r="X25" s="45"/>
      <c r="Y25" s="45"/>
      <c r="Z25" s="154"/>
      <c r="AA25" s="155"/>
      <c r="AB25" s="170"/>
      <c r="AC25" s="111"/>
    </row>
    <row r="26" spans="1:33">
      <c r="A26" s="189"/>
      <c r="B26" s="247"/>
      <c r="C26" s="4"/>
      <c r="D26" s="273"/>
      <c r="E26" s="205"/>
      <c r="F26" s="273"/>
      <c r="G26" s="34"/>
      <c r="H26" s="34"/>
      <c r="I26" s="34"/>
      <c r="J26" s="34"/>
      <c r="K26" s="34"/>
      <c r="L26" s="34"/>
      <c r="M26" s="215">
        <f t="shared" si="0"/>
        <v>0</v>
      </c>
      <c r="N26" s="215">
        <f t="shared" si="1"/>
        <v>0</v>
      </c>
      <c r="O26" s="256">
        <f t="shared" si="2"/>
        <v>0</v>
      </c>
      <c r="P26" s="45"/>
      <c r="Q26" s="45"/>
      <c r="R26" s="45"/>
      <c r="S26" s="45"/>
      <c r="T26" s="45"/>
      <c r="U26" s="45"/>
      <c r="V26" s="45"/>
      <c r="W26" s="45"/>
      <c r="X26" s="45"/>
      <c r="Y26" s="45"/>
      <c r="Z26" s="154"/>
      <c r="AA26" s="155"/>
      <c r="AB26" s="170"/>
      <c r="AC26" s="111"/>
    </row>
    <row r="27" spans="1:33">
      <c r="A27" s="190"/>
      <c r="B27" s="247"/>
      <c r="C27" s="4"/>
      <c r="D27" s="273"/>
      <c r="E27" s="205"/>
      <c r="F27" s="273"/>
      <c r="G27" s="34"/>
      <c r="H27" s="34"/>
      <c r="I27" s="34"/>
      <c r="J27" s="34"/>
      <c r="K27" s="34"/>
      <c r="L27" s="34"/>
      <c r="M27" s="215">
        <f t="shared" si="0"/>
        <v>0</v>
      </c>
      <c r="N27" s="215">
        <f t="shared" si="1"/>
        <v>0</v>
      </c>
      <c r="O27" s="256">
        <f t="shared" si="2"/>
        <v>0</v>
      </c>
      <c r="P27" s="45"/>
      <c r="Q27" s="45"/>
      <c r="R27" s="45"/>
      <c r="S27" s="45"/>
      <c r="T27" s="45"/>
      <c r="U27" s="45"/>
      <c r="V27" s="45"/>
      <c r="W27" s="45"/>
      <c r="X27" s="45"/>
      <c r="Y27" s="45"/>
      <c r="Z27" s="154"/>
      <c r="AA27" s="155"/>
      <c r="AB27" s="170"/>
      <c r="AC27" s="111"/>
    </row>
    <row r="28" spans="1:33">
      <c r="A28" s="94"/>
      <c r="B28" s="248"/>
      <c r="C28" s="249"/>
      <c r="D28" s="273"/>
      <c r="E28" s="205"/>
      <c r="F28" s="273"/>
      <c r="G28" s="34"/>
      <c r="H28" s="34"/>
      <c r="I28" s="34"/>
      <c r="J28" s="34"/>
      <c r="K28" s="34"/>
      <c r="L28" s="34"/>
      <c r="M28" s="215">
        <f t="shared" si="0"/>
        <v>0</v>
      </c>
      <c r="N28" s="215">
        <f t="shared" si="1"/>
        <v>0</v>
      </c>
      <c r="O28" s="256">
        <f t="shared" si="2"/>
        <v>0</v>
      </c>
      <c r="P28" s="45"/>
      <c r="Q28" s="45"/>
      <c r="R28" s="45"/>
      <c r="S28" s="45"/>
      <c r="T28" s="45"/>
      <c r="U28" s="45"/>
      <c r="V28" s="45"/>
      <c r="W28" s="45"/>
      <c r="X28" s="45"/>
      <c r="Y28" s="45"/>
      <c r="Z28" s="154"/>
      <c r="AA28" s="155"/>
      <c r="AB28" s="170"/>
      <c r="AC28" s="111"/>
    </row>
    <row r="29" spans="1:33">
      <c r="A29" s="189"/>
      <c r="B29" s="250"/>
      <c r="C29" s="251"/>
      <c r="D29" s="208"/>
      <c r="E29" s="205"/>
      <c r="F29" s="208"/>
      <c r="G29" s="34"/>
      <c r="H29" s="34"/>
      <c r="I29" s="34"/>
      <c r="J29" s="34"/>
      <c r="K29" s="34"/>
      <c r="L29" s="34"/>
      <c r="M29" s="215">
        <f t="shared" si="0"/>
        <v>0</v>
      </c>
      <c r="N29" s="215">
        <f t="shared" si="1"/>
        <v>0</v>
      </c>
      <c r="O29" s="256">
        <f t="shared" si="2"/>
        <v>0</v>
      </c>
      <c r="P29" s="45"/>
      <c r="Q29" s="45"/>
      <c r="R29" s="45"/>
      <c r="S29" s="45"/>
      <c r="T29" s="45"/>
      <c r="U29" s="45"/>
      <c r="V29" s="45"/>
      <c r="W29" s="45"/>
      <c r="X29" s="45"/>
      <c r="Y29" s="45"/>
      <c r="Z29" s="154"/>
      <c r="AA29" s="155"/>
      <c r="AB29" s="170"/>
      <c r="AC29" s="111"/>
    </row>
    <row r="30" spans="1:33">
      <c r="A30" s="189"/>
      <c r="B30" s="247"/>
      <c r="C30" s="4"/>
      <c r="D30" s="273"/>
      <c r="E30" s="205"/>
      <c r="F30" s="273"/>
      <c r="G30" s="34"/>
      <c r="H30" s="34"/>
      <c r="I30" s="34"/>
      <c r="J30" s="34"/>
      <c r="K30" s="34"/>
      <c r="L30" s="34"/>
      <c r="M30" s="215">
        <f t="shared" si="0"/>
        <v>0</v>
      </c>
      <c r="N30" s="215">
        <f t="shared" si="1"/>
        <v>0</v>
      </c>
      <c r="O30" s="256">
        <f t="shared" si="2"/>
        <v>0</v>
      </c>
      <c r="P30" s="45"/>
      <c r="Q30" s="45"/>
      <c r="R30" s="45"/>
      <c r="S30" s="45"/>
      <c r="T30" s="45"/>
      <c r="U30" s="45"/>
      <c r="V30" s="45"/>
      <c r="W30" s="45"/>
      <c r="X30" s="45"/>
      <c r="Y30" s="45"/>
      <c r="Z30" s="154"/>
      <c r="AA30" s="155"/>
      <c r="AB30" s="170"/>
      <c r="AC30" s="111"/>
    </row>
    <row r="31" spans="1:33">
      <c r="A31" s="189"/>
      <c r="B31" s="247"/>
      <c r="C31" s="4"/>
      <c r="D31" s="273"/>
      <c r="E31" s="205"/>
      <c r="F31" s="273"/>
      <c r="G31" s="34"/>
      <c r="H31" s="34"/>
      <c r="I31" s="34"/>
      <c r="J31" s="34"/>
      <c r="K31" s="34"/>
      <c r="L31" s="34"/>
      <c r="M31" s="215">
        <f t="shared" si="0"/>
        <v>0</v>
      </c>
      <c r="N31" s="215">
        <f t="shared" si="1"/>
        <v>0</v>
      </c>
      <c r="O31" s="256">
        <f t="shared" si="2"/>
        <v>0</v>
      </c>
      <c r="P31" s="45"/>
      <c r="Q31" s="45"/>
      <c r="R31" s="45"/>
      <c r="S31" s="45"/>
      <c r="T31" s="45"/>
      <c r="U31" s="45"/>
      <c r="V31" s="45"/>
      <c r="W31" s="45"/>
      <c r="X31" s="45"/>
      <c r="Y31" s="45"/>
      <c r="Z31" s="154"/>
      <c r="AA31" s="155"/>
      <c r="AB31" s="170"/>
      <c r="AC31" s="111"/>
    </row>
    <row r="32" spans="1:33">
      <c r="A32" s="189"/>
      <c r="B32" s="247"/>
      <c r="C32" s="4"/>
      <c r="D32" s="273"/>
      <c r="E32" s="205"/>
      <c r="F32" s="273"/>
      <c r="G32" s="34"/>
      <c r="H32" s="34"/>
      <c r="I32" s="34"/>
      <c r="J32" s="34"/>
      <c r="K32" s="34"/>
      <c r="L32" s="34"/>
      <c r="M32" s="215">
        <f t="shared" si="0"/>
        <v>0</v>
      </c>
      <c r="N32" s="215">
        <f t="shared" si="1"/>
        <v>0</v>
      </c>
      <c r="O32" s="256">
        <f t="shared" si="2"/>
        <v>0</v>
      </c>
      <c r="P32" s="45"/>
      <c r="Q32" s="45"/>
      <c r="R32" s="45"/>
      <c r="S32" s="45"/>
      <c r="T32" s="45"/>
      <c r="U32" s="45"/>
      <c r="V32" s="45"/>
      <c r="W32" s="45"/>
      <c r="X32" s="45"/>
      <c r="Y32" s="45"/>
      <c r="Z32" s="154"/>
      <c r="AA32" s="155"/>
      <c r="AB32" s="170"/>
      <c r="AC32" s="111"/>
    </row>
    <row r="33" spans="1:33">
      <c r="A33" s="189"/>
      <c r="B33" s="247"/>
      <c r="C33" s="4"/>
      <c r="D33" s="273"/>
      <c r="E33" s="205"/>
      <c r="F33" s="273"/>
      <c r="G33" s="34"/>
      <c r="H33" s="34"/>
      <c r="I33" s="34"/>
      <c r="J33" s="34"/>
      <c r="K33" s="34"/>
      <c r="L33" s="34"/>
      <c r="M33" s="215">
        <f t="shared" si="0"/>
        <v>0</v>
      </c>
      <c r="N33" s="215">
        <f t="shared" si="1"/>
        <v>0</v>
      </c>
      <c r="O33" s="256">
        <f t="shared" si="2"/>
        <v>0</v>
      </c>
      <c r="P33" s="45"/>
      <c r="Q33" s="45"/>
      <c r="R33" s="45"/>
      <c r="S33" s="45"/>
      <c r="T33" s="45"/>
      <c r="U33" s="45"/>
      <c r="V33" s="45"/>
      <c r="W33" s="45"/>
      <c r="X33" s="45"/>
      <c r="Y33" s="45"/>
      <c r="Z33" s="154"/>
      <c r="AA33" s="155"/>
      <c r="AB33" s="170"/>
      <c r="AC33" s="111"/>
    </row>
    <row r="34" spans="1:33" s="49" customFormat="1" ht="15">
      <c r="A34" s="189"/>
      <c r="B34" s="247"/>
      <c r="C34" s="4"/>
      <c r="D34" s="273"/>
      <c r="E34" s="205"/>
      <c r="F34" s="273"/>
      <c r="G34" s="34"/>
      <c r="H34" s="34"/>
      <c r="I34" s="34"/>
      <c r="J34" s="34"/>
      <c r="K34" s="34"/>
      <c r="L34" s="34"/>
      <c r="M34" s="215">
        <f t="shared" si="0"/>
        <v>0</v>
      </c>
      <c r="N34" s="215">
        <f t="shared" si="1"/>
        <v>0</v>
      </c>
      <c r="O34" s="256">
        <f t="shared" si="2"/>
        <v>0</v>
      </c>
      <c r="P34" s="45"/>
      <c r="Q34" s="45"/>
      <c r="R34" s="45"/>
      <c r="S34" s="45"/>
      <c r="T34" s="45"/>
      <c r="U34" s="45"/>
      <c r="V34" s="45"/>
      <c r="W34" s="45"/>
      <c r="X34" s="45"/>
      <c r="Y34" s="45"/>
      <c r="Z34" s="154"/>
      <c r="AA34" s="155"/>
      <c r="AB34" s="170"/>
      <c r="AC34" s="111"/>
      <c r="AD34" s="43"/>
      <c r="AE34" s="43"/>
      <c r="AF34" s="43"/>
      <c r="AG34" s="43"/>
    </row>
    <row r="35" spans="1:33" ht="15">
      <c r="A35" s="189"/>
      <c r="B35" s="252"/>
      <c r="C35" s="253"/>
      <c r="D35" s="274"/>
      <c r="E35" s="205"/>
      <c r="F35" s="274"/>
      <c r="G35" s="34"/>
      <c r="H35" s="34"/>
      <c r="I35" s="34"/>
      <c r="J35" s="34"/>
      <c r="K35" s="34"/>
      <c r="L35" s="34"/>
      <c r="M35" s="215">
        <f t="shared" si="0"/>
        <v>0</v>
      </c>
      <c r="N35" s="215">
        <f t="shared" si="1"/>
        <v>0</v>
      </c>
      <c r="O35" s="256">
        <f t="shared" si="2"/>
        <v>0</v>
      </c>
      <c r="P35" s="45"/>
      <c r="Q35" s="45"/>
      <c r="R35" s="45"/>
      <c r="S35" s="45"/>
      <c r="T35" s="45"/>
      <c r="U35" s="45"/>
      <c r="V35" s="45"/>
      <c r="W35" s="45"/>
      <c r="X35" s="45"/>
      <c r="Y35" s="45"/>
      <c r="Z35" s="154"/>
      <c r="AA35" s="157"/>
      <c r="AB35" s="172"/>
      <c r="AC35" s="175"/>
      <c r="AD35" s="49"/>
      <c r="AE35" s="49"/>
      <c r="AF35" s="49"/>
      <c r="AG35" s="49"/>
    </row>
    <row r="36" spans="1:33">
      <c r="A36" s="189"/>
      <c r="B36" s="247"/>
      <c r="C36" s="4"/>
      <c r="D36" s="273"/>
      <c r="E36" s="205"/>
      <c r="F36" s="273"/>
      <c r="G36" s="34"/>
      <c r="H36" s="34"/>
      <c r="I36" s="34"/>
      <c r="J36" s="34"/>
      <c r="K36" s="34"/>
      <c r="L36" s="34"/>
      <c r="M36" s="215">
        <f t="shared" si="0"/>
        <v>0</v>
      </c>
      <c r="N36" s="215">
        <f t="shared" si="1"/>
        <v>0</v>
      </c>
      <c r="O36" s="256">
        <f t="shared" si="2"/>
        <v>0</v>
      </c>
      <c r="P36" s="45"/>
      <c r="Q36" s="45"/>
      <c r="R36" s="45"/>
      <c r="S36" s="45"/>
      <c r="T36" s="45"/>
      <c r="U36" s="45"/>
      <c r="V36" s="45"/>
      <c r="W36" s="45"/>
      <c r="X36" s="45"/>
      <c r="Y36" s="45"/>
      <c r="Z36" s="154"/>
      <c r="AA36" s="155"/>
      <c r="AB36" s="170"/>
      <c r="AC36" s="111"/>
    </row>
    <row r="37" spans="1:33">
      <c r="A37" s="189"/>
      <c r="B37" s="247"/>
      <c r="C37" s="4"/>
      <c r="D37" s="273"/>
      <c r="E37" s="205"/>
      <c r="F37" s="273"/>
      <c r="G37" s="34"/>
      <c r="H37" s="34"/>
      <c r="I37" s="34"/>
      <c r="J37" s="34"/>
      <c r="K37" s="34"/>
      <c r="L37" s="34"/>
      <c r="M37" s="215">
        <f t="shared" si="0"/>
        <v>0</v>
      </c>
      <c r="N37" s="215">
        <f t="shared" si="1"/>
        <v>0</v>
      </c>
      <c r="O37" s="256">
        <f t="shared" si="2"/>
        <v>0</v>
      </c>
      <c r="P37" s="45"/>
      <c r="Q37" s="45"/>
      <c r="R37" s="45"/>
      <c r="S37" s="45"/>
      <c r="T37" s="45"/>
      <c r="U37" s="45"/>
      <c r="V37" s="45"/>
      <c r="W37" s="45"/>
      <c r="X37" s="45"/>
      <c r="Y37" s="45"/>
      <c r="Z37" s="154"/>
      <c r="AA37" s="155"/>
      <c r="AB37" s="170"/>
      <c r="AC37" s="111"/>
    </row>
    <row r="38" spans="1:33">
      <c r="A38" s="189"/>
      <c r="B38" s="247"/>
      <c r="C38" s="4"/>
      <c r="D38" s="273"/>
      <c r="E38" s="205"/>
      <c r="F38" s="273"/>
      <c r="G38" s="34"/>
      <c r="H38" s="34"/>
      <c r="I38" s="34"/>
      <c r="J38" s="34"/>
      <c r="K38" s="34"/>
      <c r="L38" s="34"/>
      <c r="M38" s="215">
        <f t="shared" si="0"/>
        <v>0</v>
      </c>
      <c r="N38" s="215">
        <f t="shared" si="1"/>
        <v>0</v>
      </c>
      <c r="O38" s="256">
        <f t="shared" si="2"/>
        <v>0</v>
      </c>
      <c r="P38" s="45"/>
      <c r="Q38" s="45"/>
      <c r="R38" s="45"/>
      <c r="S38" s="45"/>
      <c r="T38" s="45"/>
      <c r="U38" s="45"/>
      <c r="V38" s="45"/>
      <c r="W38" s="45"/>
      <c r="X38" s="45"/>
      <c r="Y38" s="45"/>
      <c r="Z38" s="154"/>
      <c r="AA38" s="155"/>
      <c r="AB38" s="170"/>
      <c r="AC38" s="111"/>
    </row>
    <row r="39" spans="1:33">
      <c r="A39" s="189"/>
      <c r="B39" s="247"/>
      <c r="C39" s="4"/>
      <c r="D39" s="273"/>
      <c r="E39" s="205"/>
      <c r="F39" s="273"/>
      <c r="G39" s="34"/>
      <c r="H39" s="34"/>
      <c r="I39" s="34"/>
      <c r="J39" s="34"/>
      <c r="K39" s="34"/>
      <c r="L39" s="34"/>
      <c r="M39" s="215">
        <f t="shared" si="0"/>
        <v>0</v>
      </c>
      <c r="N39" s="215">
        <f t="shared" si="1"/>
        <v>0</v>
      </c>
      <c r="O39" s="256">
        <f t="shared" si="2"/>
        <v>0</v>
      </c>
      <c r="P39" s="45"/>
      <c r="Q39" s="45"/>
      <c r="R39" s="45"/>
      <c r="S39" s="45"/>
      <c r="T39" s="45"/>
      <c r="U39" s="45"/>
      <c r="V39" s="45"/>
      <c r="W39" s="45"/>
      <c r="X39" s="45"/>
      <c r="Y39" s="45"/>
      <c r="Z39" s="154"/>
      <c r="AA39" s="155"/>
      <c r="AB39" s="170"/>
      <c r="AC39" s="111"/>
    </row>
    <row r="40" spans="1:33">
      <c r="A40" s="189"/>
      <c r="B40" s="247"/>
      <c r="C40" s="4"/>
      <c r="D40" s="273"/>
      <c r="E40" s="205"/>
      <c r="F40" s="273"/>
      <c r="G40" s="34"/>
      <c r="H40" s="34"/>
      <c r="I40" s="34"/>
      <c r="J40" s="34"/>
      <c r="K40" s="34"/>
      <c r="L40" s="34"/>
      <c r="M40" s="215">
        <f t="shared" si="0"/>
        <v>0</v>
      </c>
      <c r="N40" s="215">
        <f t="shared" si="1"/>
        <v>0</v>
      </c>
      <c r="O40" s="256">
        <f t="shared" si="2"/>
        <v>0</v>
      </c>
      <c r="P40" s="45"/>
      <c r="Q40" s="45"/>
      <c r="R40" s="45"/>
      <c r="S40" s="45"/>
      <c r="T40" s="45"/>
      <c r="U40" s="45"/>
      <c r="V40" s="45"/>
      <c r="W40" s="45"/>
      <c r="X40" s="45"/>
      <c r="Y40" s="45"/>
      <c r="Z40" s="154"/>
      <c r="AA40" s="155"/>
      <c r="AB40" s="170"/>
      <c r="AC40" s="111"/>
    </row>
    <row r="41" spans="1:33">
      <c r="A41" s="190"/>
      <c r="B41" s="247"/>
      <c r="C41" s="4"/>
      <c r="D41" s="273"/>
      <c r="E41" s="205"/>
      <c r="F41" s="273"/>
      <c r="G41" s="34"/>
      <c r="H41" s="34"/>
      <c r="I41" s="34"/>
      <c r="J41" s="34"/>
      <c r="K41" s="34"/>
      <c r="L41" s="34"/>
      <c r="M41" s="215">
        <f t="shared" si="0"/>
        <v>0</v>
      </c>
      <c r="N41" s="215">
        <f t="shared" si="1"/>
        <v>0</v>
      </c>
      <c r="O41" s="256">
        <f t="shared" si="2"/>
        <v>0</v>
      </c>
      <c r="P41" s="45"/>
      <c r="Q41" s="45"/>
      <c r="R41" s="45"/>
      <c r="S41" s="45"/>
      <c r="T41" s="45"/>
      <c r="U41" s="45"/>
      <c r="V41" s="45"/>
      <c r="W41" s="45"/>
      <c r="X41" s="45"/>
      <c r="Y41" s="45"/>
      <c r="Z41" s="154"/>
      <c r="AA41" s="155"/>
      <c r="AB41" s="170"/>
      <c r="AC41" s="111"/>
    </row>
    <row r="42" spans="1:33">
      <c r="A42" s="189"/>
      <c r="B42" s="247"/>
      <c r="C42" s="4"/>
      <c r="D42" s="273"/>
      <c r="E42" s="205"/>
      <c r="F42" s="273"/>
      <c r="G42" s="34"/>
      <c r="H42" s="34"/>
      <c r="I42" s="34"/>
      <c r="J42" s="34"/>
      <c r="K42" s="34"/>
      <c r="L42" s="34"/>
      <c r="M42" s="215">
        <f t="shared" si="0"/>
        <v>0</v>
      </c>
      <c r="N42" s="215">
        <f t="shared" si="1"/>
        <v>0</v>
      </c>
      <c r="O42" s="256">
        <f t="shared" si="2"/>
        <v>0</v>
      </c>
      <c r="P42" s="45"/>
      <c r="Q42" s="45"/>
      <c r="R42" s="45"/>
      <c r="S42" s="45"/>
      <c r="T42" s="45"/>
      <c r="U42" s="45"/>
      <c r="V42" s="45"/>
      <c r="W42" s="45"/>
      <c r="X42" s="45"/>
      <c r="Y42" s="45"/>
      <c r="Z42" s="154"/>
      <c r="AA42" s="155"/>
      <c r="AB42" s="170"/>
      <c r="AC42" s="111"/>
    </row>
    <row r="43" spans="1:33">
      <c r="A43" s="189"/>
      <c r="B43" s="197"/>
      <c r="C43" s="7"/>
      <c r="D43" s="275"/>
      <c r="E43" s="205"/>
      <c r="F43" s="275"/>
      <c r="G43" s="34"/>
      <c r="H43" s="34"/>
      <c r="I43" s="34"/>
      <c r="J43" s="34"/>
      <c r="K43" s="34"/>
      <c r="L43" s="34"/>
      <c r="M43" s="215">
        <f t="shared" si="0"/>
        <v>0</v>
      </c>
      <c r="N43" s="215">
        <f t="shared" si="1"/>
        <v>0</v>
      </c>
      <c r="O43" s="256">
        <f t="shared" si="2"/>
        <v>0</v>
      </c>
      <c r="P43" s="45"/>
      <c r="Q43" s="45"/>
      <c r="R43" s="45"/>
      <c r="S43" s="45"/>
      <c r="T43" s="45"/>
      <c r="U43" s="45"/>
      <c r="V43" s="45"/>
      <c r="W43" s="45"/>
      <c r="X43" s="45"/>
      <c r="Y43" s="45"/>
      <c r="Z43" s="154"/>
      <c r="AA43" s="155"/>
      <c r="AB43" s="170"/>
      <c r="AC43" s="111"/>
    </row>
    <row r="44" spans="1:33">
      <c r="A44" s="189"/>
      <c r="B44" s="197"/>
      <c r="C44" s="7"/>
      <c r="D44" s="275"/>
      <c r="E44" s="205"/>
      <c r="F44" s="275"/>
      <c r="G44" s="34"/>
      <c r="H44" s="34"/>
      <c r="I44" s="34"/>
      <c r="J44" s="34"/>
      <c r="K44" s="34"/>
      <c r="L44" s="34"/>
      <c r="M44" s="215">
        <f t="shared" si="0"/>
        <v>0</v>
      </c>
      <c r="N44" s="215">
        <f t="shared" si="1"/>
        <v>0</v>
      </c>
      <c r="O44" s="256">
        <f t="shared" si="2"/>
        <v>0</v>
      </c>
      <c r="P44" s="45"/>
      <c r="Q44" s="45"/>
      <c r="R44" s="45"/>
      <c r="S44" s="45"/>
      <c r="T44" s="45"/>
      <c r="U44" s="45"/>
      <c r="V44" s="45"/>
      <c r="W44" s="45"/>
      <c r="X44" s="45"/>
      <c r="Y44" s="45"/>
      <c r="Z44" s="154"/>
      <c r="AA44" s="155"/>
      <c r="AB44" s="170"/>
      <c r="AC44" s="111"/>
    </row>
    <row r="45" spans="1:33">
      <c r="A45" s="189"/>
      <c r="B45" s="197"/>
      <c r="C45" s="7"/>
      <c r="D45" s="275"/>
      <c r="E45" s="205"/>
      <c r="F45" s="275"/>
      <c r="G45" s="34"/>
      <c r="H45" s="34"/>
      <c r="I45" s="34"/>
      <c r="J45" s="34"/>
      <c r="K45" s="34"/>
      <c r="L45" s="34"/>
      <c r="M45" s="215">
        <f t="shared" si="0"/>
        <v>0</v>
      </c>
      <c r="N45" s="215">
        <f t="shared" si="1"/>
        <v>0</v>
      </c>
      <c r="O45" s="256">
        <f t="shared" si="2"/>
        <v>0</v>
      </c>
      <c r="P45" s="45"/>
      <c r="Q45" s="45"/>
      <c r="R45" s="45"/>
      <c r="S45" s="45"/>
      <c r="T45" s="45"/>
      <c r="U45" s="45"/>
      <c r="V45" s="45"/>
      <c r="W45" s="45"/>
      <c r="X45" s="45"/>
      <c r="Y45" s="45"/>
      <c r="Z45" s="154"/>
      <c r="AA45" s="155"/>
      <c r="AB45" s="170"/>
      <c r="AC45" s="111"/>
    </row>
    <row r="46" spans="1:33">
      <c r="A46" s="189"/>
      <c r="B46" s="197"/>
      <c r="C46" s="7"/>
      <c r="D46" s="275"/>
      <c r="E46" s="205"/>
      <c r="F46" s="275"/>
      <c r="G46" s="34"/>
      <c r="H46" s="34"/>
      <c r="I46" s="34"/>
      <c r="J46" s="34"/>
      <c r="K46" s="34"/>
      <c r="L46" s="34"/>
      <c r="M46" s="215">
        <f t="shared" si="0"/>
        <v>0</v>
      </c>
      <c r="N46" s="215">
        <f t="shared" si="1"/>
        <v>0</v>
      </c>
      <c r="O46" s="256">
        <f t="shared" si="2"/>
        <v>0</v>
      </c>
      <c r="P46" s="45"/>
      <c r="Q46" s="45"/>
      <c r="R46" s="45"/>
      <c r="S46" s="45"/>
      <c r="T46" s="45"/>
      <c r="U46" s="45"/>
      <c r="V46" s="45"/>
      <c r="W46" s="45"/>
      <c r="X46" s="45"/>
      <c r="Y46" s="45"/>
      <c r="Z46" s="154"/>
      <c r="AA46" s="155"/>
      <c r="AB46" s="170"/>
      <c r="AC46" s="111"/>
    </row>
    <row r="47" spans="1:33">
      <c r="A47" s="189"/>
      <c r="B47" s="198"/>
      <c r="C47" s="5"/>
      <c r="D47" s="276"/>
      <c r="E47" s="205"/>
      <c r="F47" s="276"/>
      <c r="G47" s="34"/>
      <c r="H47" s="34"/>
      <c r="I47" s="34"/>
      <c r="J47" s="34"/>
      <c r="K47" s="34"/>
      <c r="L47" s="34"/>
      <c r="M47" s="215">
        <f t="shared" si="0"/>
        <v>0</v>
      </c>
      <c r="N47" s="215">
        <f t="shared" si="1"/>
        <v>0</v>
      </c>
      <c r="O47" s="256">
        <f t="shared" si="2"/>
        <v>0</v>
      </c>
      <c r="P47" s="45"/>
      <c r="Q47" s="45"/>
      <c r="R47" s="45"/>
      <c r="S47" s="45"/>
      <c r="T47" s="45"/>
      <c r="U47" s="45"/>
      <c r="V47" s="45"/>
      <c r="W47" s="45"/>
      <c r="X47" s="45"/>
      <c r="Y47" s="45"/>
      <c r="Z47" s="154"/>
      <c r="AA47" s="155"/>
      <c r="AB47" s="170"/>
      <c r="AC47" s="111"/>
    </row>
    <row r="48" spans="1:33">
      <c r="A48" s="189"/>
      <c r="B48" s="10"/>
      <c r="C48" s="183"/>
      <c r="D48" s="208"/>
      <c r="E48" s="205"/>
      <c r="F48" s="208"/>
      <c r="G48" s="34"/>
      <c r="H48" s="34"/>
      <c r="I48" s="34"/>
      <c r="J48" s="34"/>
      <c r="K48" s="34"/>
      <c r="L48" s="34"/>
      <c r="M48" s="215">
        <f t="shared" si="0"/>
        <v>0</v>
      </c>
      <c r="N48" s="215">
        <f t="shared" si="1"/>
        <v>0</v>
      </c>
      <c r="O48" s="256">
        <f t="shared" si="2"/>
        <v>0</v>
      </c>
      <c r="P48" s="45"/>
      <c r="Q48" s="45"/>
      <c r="R48" s="45"/>
      <c r="S48" s="45"/>
      <c r="T48" s="45"/>
      <c r="U48" s="45"/>
      <c r="V48" s="45"/>
      <c r="W48" s="45"/>
      <c r="X48" s="45"/>
      <c r="Y48" s="45"/>
      <c r="Z48" s="154"/>
      <c r="AA48" s="155"/>
      <c r="AB48" s="170"/>
      <c r="AC48" s="111"/>
    </row>
    <row r="49" spans="1:29">
      <c r="A49" s="189"/>
      <c r="B49" s="254"/>
      <c r="C49" s="6"/>
      <c r="D49" s="275"/>
      <c r="E49" s="205"/>
      <c r="F49" s="275"/>
      <c r="G49" s="34"/>
      <c r="H49" s="34"/>
      <c r="I49" s="34"/>
      <c r="J49" s="34"/>
      <c r="K49" s="34"/>
      <c r="L49" s="34"/>
      <c r="M49" s="215">
        <f t="shared" si="0"/>
        <v>0</v>
      </c>
      <c r="N49" s="215">
        <f t="shared" si="1"/>
        <v>0</v>
      </c>
      <c r="O49" s="256">
        <f t="shared" si="2"/>
        <v>0</v>
      </c>
      <c r="P49" s="45"/>
      <c r="Q49" s="45"/>
      <c r="R49" s="45"/>
      <c r="S49" s="45"/>
      <c r="T49" s="45"/>
      <c r="U49" s="45"/>
      <c r="V49" s="45"/>
      <c r="W49" s="45"/>
      <c r="X49" s="45"/>
      <c r="Y49" s="45"/>
      <c r="Z49" s="154"/>
      <c r="AA49" s="155"/>
      <c r="AB49" s="170"/>
      <c r="AC49" s="111"/>
    </row>
    <row r="50" spans="1:29">
      <c r="A50" s="189"/>
      <c r="B50" s="254"/>
      <c r="C50" s="6"/>
      <c r="D50" s="275"/>
      <c r="E50" s="205"/>
      <c r="F50" s="275"/>
      <c r="G50" s="34"/>
      <c r="H50" s="34"/>
      <c r="I50" s="34"/>
      <c r="J50" s="34"/>
      <c r="K50" s="34"/>
      <c r="L50" s="34"/>
      <c r="M50" s="215">
        <f t="shared" si="0"/>
        <v>0</v>
      </c>
      <c r="N50" s="215">
        <f t="shared" si="1"/>
        <v>0</v>
      </c>
      <c r="O50" s="256">
        <f t="shared" si="2"/>
        <v>0</v>
      </c>
      <c r="P50" s="45"/>
      <c r="Q50" s="45"/>
      <c r="R50" s="45"/>
      <c r="S50" s="45"/>
      <c r="T50" s="45"/>
      <c r="U50" s="45"/>
      <c r="V50" s="45"/>
      <c r="W50" s="45"/>
      <c r="X50" s="45"/>
      <c r="Y50" s="45"/>
      <c r="Z50" s="154"/>
      <c r="AA50" s="155"/>
      <c r="AB50" s="170"/>
      <c r="AC50" s="111"/>
    </row>
    <row r="51" spans="1:29">
      <c r="A51" s="94"/>
      <c r="B51" s="197"/>
      <c r="C51" s="7"/>
      <c r="D51" s="275"/>
      <c r="E51" s="205"/>
      <c r="F51" s="275"/>
      <c r="G51" s="34"/>
      <c r="H51" s="34"/>
      <c r="I51" s="34"/>
      <c r="J51" s="34"/>
      <c r="K51" s="34"/>
      <c r="L51" s="34"/>
      <c r="M51" s="215">
        <f t="shared" si="0"/>
        <v>0</v>
      </c>
      <c r="N51" s="215">
        <f t="shared" si="1"/>
        <v>0</v>
      </c>
      <c r="O51" s="256">
        <f t="shared" si="2"/>
        <v>0</v>
      </c>
      <c r="P51" s="45"/>
      <c r="Q51" s="45"/>
      <c r="R51" s="45"/>
      <c r="S51" s="45"/>
      <c r="T51" s="45"/>
      <c r="U51" s="45"/>
      <c r="V51" s="45"/>
      <c r="W51" s="45"/>
      <c r="X51" s="45"/>
      <c r="Y51" s="45"/>
      <c r="Z51" s="154"/>
      <c r="AA51" s="155"/>
      <c r="AB51" s="170"/>
      <c r="AC51" s="111"/>
    </row>
    <row r="52" spans="1:29">
      <c r="A52" s="190" t="s">
        <v>8</v>
      </c>
      <c r="B52" s="197"/>
      <c r="C52" s="7"/>
      <c r="D52" s="275"/>
      <c r="E52" s="205"/>
      <c r="F52" s="275"/>
      <c r="G52" s="34"/>
      <c r="H52" s="34"/>
      <c r="I52" s="34"/>
      <c r="J52" s="34"/>
      <c r="K52" s="34"/>
      <c r="L52" s="34"/>
      <c r="M52" s="215">
        <f t="shared" si="0"/>
        <v>0</v>
      </c>
      <c r="N52" s="215">
        <f t="shared" si="1"/>
        <v>0</v>
      </c>
      <c r="O52" s="256">
        <f t="shared" si="2"/>
        <v>0</v>
      </c>
      <c r="P52" s="45"/>
      <c r="Q52" s="45"/>
      <c r="R52" s="45"/>
      <c r="S52" s="45"/>
      <c r="T52" s="45"/>
      <c r="U52" s="45"/>
      <c r="V52" s="45"/>
      <c r="W52" s="45"/>
      <c r="X52" s="45"/>
      <c r="Y52" s="45"/>
      <c r="Z52" s="154"/>
      <c r="AA52" s="155"/>
      <c r="AB52" s="170"/>
      <c r="AC52" s="111"/>
    </row>
    <row r="53" spans="1:29">
      <c r="A53" s="189"/>
      <c r="B53" s="197"/>
      <c r="C53" s="7"/>
      <c r="D53" s="275"/>
      <c r="E53" s="205"/>
      <c r="F53" s="275"/>
      <c r="G53" s="34"/>
      <c r="H53" s="34"/>
      <c r="I53" s="34"/>
      <c r="J53" s="34"/>
      <c r="K53" s="34"/>
      <c r="L53" s="34"/>
      <c r="M53" s="215">
        <f t="shared" si="0"/>
        <v>0</v>
      </c>
      <c r="N53" s="215">
        <f t="shared" si="1"/>
        <v>0</v>
      </c>
      <c r="O53" s="256">
        <f t="shared" si="2"/>
        <v>0</v>
      </c>
      <c r="P53" s="45"/>
      <c r="Q53" s="45"/>
      <c r="R53" s="45"/>
      <c r="S53" s="45"/>
      <c r="T53" s="45"/>
      <c r="U53" s="45"/>
      <c r="V53" s="45"/>
      <c r="W53" s="45"/>
      <c r="X53" s="45"/>
      <c r="Y53" s="45"/>
      <c r="Z53" s="154"/>
      <c r="AA53" s="155"/>
      <c r="AB53" s="170"/>
      <c r="AC53" s="111"/>
    </row>
    <row r="54" spans="1:29">
      <c r="A54" s="189"/>
      <c r="B54" s="197"/>
      <c r="C54" s="7"/>
      <c r="D54" s="275"/>
      <c r="E54" s="205"/>
      <c r="F54" s="275"/>
      <c r="G54" s="34"/>
      <c r="H54" s="34"/>
      <c r="I54" s="34"/>
      <c r="J54" s="34"/>
      <c r="K54" s="34"/>
      <c r="L54" s="34"/>
      <c r="M54" s="215">
        <f t="shared" si="0"/>
        <v>0</v>
      </c>
      <c r="N54" s="215">
        <f t="shared" si="1"/>
        <v>0</v>
      </c>
      <c r="O54" s="256">
        <f t="shared" si="2"/>
        <v>0</v>
      </c>
      <c r="P54" s="45"/>
      <c r="Q54" s="45"/>
      <c r="R54" s="45"/>
      <c r="S54" s="45"/>
      <c r="T54" s="45"/>
      <c r="U54" s="45"/>
      <c r="V54" s="45"/>
      <c r="W54" s="45"/>
      <c r="X54" s="45"/>
      <c r="Y54" s="45"/>
      <c r="Z54" s="154"/>
      <c r="AA54" s="155"/>
      <c r="AB54" s="170"/>
      <c r="AC54" s="111"/>
    </row>
    <row r="55" spans="1:29">
      <c r="A55" s="189"/>
      <c r="B55" s="197"/>
      <c r="C55" s="7"/>
      <c r="D55" s="275"/>
      <c r="E55" s="205"/>
      <c r="F55" s="275"/>
      <c r="G55" s="34"/>
      <c r="H55" s="34"/>
      <c r="I55" s="34"/>
      <c r="J55" s="34"/>
      <c r="K55" s="34"/>
      <c r="L55" s="34"/>
      <c r="M55" s="215">
        <f t="shared" si="0"/>
        <v>0</v>
      </c>
      <c r="N55" s="215">
        <f t="shared" si="1"/>
        <v>0</v>
      </c>
      <c r="O55" s="256">
        <f t="shared" si="2"/>
        <v>0</v>
      </c>
      <c r="P55" s="45"/>
      <c r="Q55" s="45"/>
      <c r="R55" s="45"/>
      <c r="S55" s="45"/>
      <c r="T55" s="45"/>
      <c r="U55" s="45"/>
      <c r="V55" s="45"/>
      <c r="W55" s="45"/>
      <c r="X55" s="45"/>
      <c r="Y55" s="45"/>
      <c r="Z55" s="154"/>
      <c r="AA55" s="155"/>
      <c r="AB55" s="170"/>
      <c r="AC55" s="111"/>
    </row>
    <row r="56" spans="1:29">
      <c r="A56" s="189"/>
      <c r="B56" s="197"/>
      <c r="C56" s="7"/>
      <c r="D56" s="275"/>
      <c r="E56" s="205"/>
      <c r="F56" s="275"/>
      <c r="G56" s="34"/>
      <c r="H56" s="34"/>
      <c r="I56" s="34"/>
      <c r="J56" s="34"/>
      <c r="K56" s="34"/>
      <c r="L56" s="34"/>
      <c r="M56" s="215">
        <f t="shared" si="0"/>
        <v>0</v>
      </c>
      <c r="N56" s="215">
        <f t="shared" si="1"/>
        <v>0</v>
      </c>
      <c r="O56" s="256">
        <f t="shared" si="2"/>
        <v>0</v>
      </c>
      <c r="P56" s="45"/>
      <c r="Q56" s="45"/>
      <c r="R56" s="45"/>
      <c r="S56" s="45"/>
      <c r="T56" s="45"/>
      <c r="U56" s="45"/>
      <c r="V56" s="45"/>
      <c r="W56" s="45"/>
      <c r="X56" s="45"/>
      <c r="Y56" s="45"/>
      <c r="Z56" s="154"/>
      <c r="AA56" s="155"/>
      <c r="AB56" s="170"/>
      <c r="AC56" s="111"/>
    </row>
    <row r="57" spans="1:29">
      <c r="A57" s="189"/>
      <c r="B57" s="197"/>
      <c r="C57" s="7"/>
      <c r="D57" s="275"/>
      <c r="E57" s="205"/>
      <c r="F57" s="275"/>
      <c r="G57" s="34"/>
      <c r="H57" s="34"/>
      <c r="I57" s="34"/>
      <c r="J57" s="34"/>
      <c r="K57" s="34"/>
      <c r="L57" s="34"/>
      <c r="M57" s="215">
        <f t="shared" si="0"/>
        <v>0</v>
      </c>
      <c r="N57" s="215">
        <f t="shared" si="1"/>
        <v>0</v>
      </c>
      <c r="O57" s="256">
        <f t="shared" si="2"/>
        <v>0</v>
      </c>
      <c r="P57" s="45"/>
      <c r="Q57" s="45"/>
      <c r="R57" s="45"/>
      <c r="S57" s="45"/>
      <c r="T57" s="45"/>
      <c r="U57" s="45"/>
      <c r="V57" s="45"/>
      <c r="W57" s="45"/>
      <c r="X57" s="45"/>
      <c r="Y57" s="45"/>
      <c r="Z57" s="154"/>
      <c r="AA57" s="155"/>
      <c r="AB57" s="170"/>
      <c r="AC57" s="111"/>
    </row>
    <row r="58" spans="1:29">
      <c r="A58" s="189"/>
      <c r="B58" s="197"/>
      <c r="C58" s="7"/>
      <c r="D58" s="275"/>
      <c r="E58" s="205"/>
      <c r="F58" s="275"/>
      <c r="G58" s="34"/>
      <c r="H58" s="34"/>
      <c r="I58" s="34"/>
      <c r="J58" s="34"/>
      <c r="K58" s="34"/>
      <c r="L58" s="34"/>
      <c r="M58" s="215">
        <f t="shared" si="0"/>
        <v>0</v>
      </c>
      <c r="N58" s="215">
        <f t="shared" si="1"/>
        <v>0</v>
      </c>
      <c r="O58" s="256">
        <f t="shared" si="2"/>
        <v>0</v>
      </c>
      <c r="P58" s="45"/>
      <c r="Q58" s="45"/>
      <c r="R58" s="45"/>
      <c r="S58" s="45"/>
      <c r="T58" s="45"/>
      <c r="U58" s="45"/>
      <c r="V58" s="45"/>
      <c r="W58" s="45"/>
      <c r="X58" s="45"/>
      <c r="Y58" s="45"/>
      <c r="Z58" s="154"/>
      <c r="AA58" s="155"/>
      <c r="AB58" s="170"/>
      <c r="AC58" s="111"/>
    </row>
    <row r="59" spans="1:29">
      <c r="A59" s="189"/>
      <c r="B59" s="197"/>
      <c r="C59" s="7"/>
      <c r="D59" s="275"/>
      <c r="E59" s="205"/>
      <c r="F59" s="275"/>
      <c r="G59" s="34"/>
      <c r="H59" s="34"/>
      <c r="I59" s="34"/>
      <c r="J59" s="34"/>
      <c r="K59" s="34"/>
      <c r="L59" s="34"/>
      <c r="M59" s="215">
        <f t="shared" si="0"/>
        <v>0</v>
      </c>
      <c r="N59" s="215">
        <f t="shared" si="1"/>
        <v>0</v>
      </c>
      <c r="O59" s="256">
        <f t="shared" si="2"/>
        <v>0</v>
      </c>
      <c r="P59" s="45"/>
      <c r="Q59" s="45"/>
      <c r="R59" s="45"/>
      <c r="S59" s="45"/>
      <c r="T59" s="45"/>
      <c r="U59" s="45"/>
      <c r="V59" s="45"/>
      <c r="W59" s="45"/>
      <c r="X59" s="45"/>
      <c r="Y59" s="45"/>
      <c r="Z59" s="154"/>
      <c r="AA59" s="155"/>
      <c r="AB59" s="170"/>
      <c r="AC59" s="111"/>
    </row>
    <row r="60" spans="1:29">
      <c r="A60" s="189"/>
      <c r="B60" s="197"/>
      <c r="C60" s="7"/>
      <c r="D60" s="275"/>
      <c r="E60" s="205"/>
      <c r="F60" s="275"/>
      <c r="G60" s="34"/>
      <c r="H60" s="34"/>
      <c r="I60" s="34"/>
      <c r="J60" s="34"/>
      <c r="K60" s="34"/>
      <c r="L60" s="34"/>
      <c r="M60" s="215">
        <f t="shared" si="0"/>
        <v>0</v>
      </c>
      <c r="N60" s="215">
        <f t="shared" si="1"/>
        <v>0</v>
      </c>
      <c r="O60" s="256">
        <f t="shared" si="2"/>
        <v>0</v>
      </c>
      <c r="P60" s="45"/>
      <c r="Q60" s="45"/>
      <c r="R60" s="45"/>
      <c r="S60" s="45"/>
      <c r="T60" s="45"/>
      <c r="U60" s="45"/>
      <c r="V60" s="45"/>
      <c r="W60" s="45"/>
      <c r="X60" s="45"/>
      <c r="Y60" s="45"/>
      <c r="Z60" s="154"/>
      <c r="AA60" s="155"/>
      <c r="AB60" s="170"/>
      <c r="AC60" s="111"/>
    </row>
    <row r="61" spans="1:29">
      <c r="A61" s="189"/>
      <c r="B61" s="197"/>
      <c r="C61" s="7"/>
      <c r="D61" s="275"/>
      <c r="E61" s="205"/>
      <c r="F61" s="275"/>
      <c r="G61" s="34"/>
      <c r="H61" s="34"/>
      <c r="I61" s="34"/>
      <c r="J61" s="34"/>
      <c r="K61" s="34"/>
      <c r="L61" s="34"/>
      <c r="M61" s="215">
        <f t="shared" si="0"/>
        <v>0</v>
      </c>
      <c r="N61" s="215">
        <f t="shared" si="1"/>
        <v>0</v>
      </c>
      <c r="O61" s="256">
        <f t="shared" si="2"/>
        <v>0</v>
      </c>
      <c r="P61" s="45"/>
      <c r="Q61" s="45"/>
      <c r="R61" s="45"/>
      <c r="S61" s="45"/>
      <c r="T61" s="45"/>
      <c r="U61" s="45"/>
      <c r="V61" s="45"/>
      <c r="W61" s="45"/>
      <c r="X61" s="45"/>
      <c r="Y61" s="45"/>
      <c r="Z61" s="154"/>
      <c r="AA61" s="155"/>
      <c r="AB61" s="170"/>
      <c r="AC61" s="111"/>
    </row>
    <row r="62" spans="1:29">
      <c r="A62" s="189"/>
      <c r="B62" s="197"/>
      <c r="C62" s="7"/>
      <c r="D62" s="275"/>
      <c r="E62" s="205"/>
      <c r="F62" s="275"/>
      <c r="G62" s="34"/>
      <c r="H62" s="34"/>
      <c r="I62" s="34"/>
      <c r="J62" s="34"/>
      <c r="K62" s="34"/>
      <c r="L62" s="34"/>
      <c r="M62" s="215">
        <f t="shared" si="0"/>
        <v>0</v>
      </c>
      <c r="N62" s="215">
        <f t="shared" si="1"/>
        <v>0</v>
      </c>
      <c r="O62" s="256">
        <f t="shared" si="2"/>
        <v>0</v>
      </c>
      <c r="P62" s="45"/>
      <c r="Q62" s="45"/>
      <c r="R62" s="45"/>
      <c r="S62" s="45"/>
      <c r="T62" s="45"/>
      <c r="U62" s="45"/>
      <c r="V62" s="45"/>
      <c r="W62" s="45"/>
      <c r="X62" s="45"/>
      <c r="Y62" s="45"/>
      <c r="Z62" s="154"/>
      <c r="AA62" s="155"/>
      <c r="AB62" s="170"/>
      <c r="AC62" s="111"/>
    </row>
    <row r="63" spans="1:29">
      <c r="A63" s="189"/>
      <c r="B63" s="197"/>
      <c r="C63" s="7"/>
      <c r="D63" s="275"/>
      <c r="E63" s="205"/>
      <c r="F63" s="275"/>
      <c r="G63" s="34"/>
      <c r="H63" s="34"/>
      <c r="I63" s="34"/>
      <c r="J63" s="34"/>
      <c r="K63" s="34"/>
      <c r="L63" s="34"/>
      <c r="M63" s="215">
        <f t="shared" si="0"/>
        <v>0</v>
      </c>
      <c r="N63" s="215">
        <f t="shared" si="1"/>
        <v>0</v>
      </c>
      <c r="O63" s="256">
        <f t="shared" si="2"/>
        <v>0</v>
      </c>
      <c r="P63" s="45"/>
      <c r="Q63" s="45"/>
      <c r="R63" s="45"/>
      <c r="S63" s="45"/>
      <c r="T63" s="45"/>
      <c r="U63" s="45"/>
      <c r="V63" s="45"/>
      <c r="W63" s="45"/>
      <c r="X63" s="45"/>
      <c r="Y63" s="45"/>
      <c r="Z63" s="154"/>
      <c r="AA63" s="155"/>
      <c r="AB63" s="170"/>
      <c r="AC63" s="111"/>
    </row>
    <row r="64" spans="1:29">
      <c r="A64" s="189"/>
      <c r="B64" s="197"/>
      <c r="C64" s="7"/>
      <c r="D64" s="275"/>
      <c r="E64" s="205"/>
      <c r="F64" s="275"/>
      <c r="G64" s="34"/>
      <c r="H64" s="34"/>
      <c r="I64" s="34"/>
      <c r="J64" s="34"/>
      <c r="K64" s="34"/>
      <c r="L64" s="34"/>
      <c r="M64" s="215">
        <f t="shared" si="0"/>
        <v>0</v>
      </c>
      <c r="N64" s="215">
        <f t="shared" si="1"/>
        <v>0</v>
      </c>
      <c r="O64" s="256">
        <f t="shared" si="2"/>
        <v>0</v>
      </c>
      <c r="P64" s="45"/>
      <c r="Q64" s="45"/>
      <c r="R64" s="45"/>
      <c r="S64" s="45"/>
      <c r="T64" s="45"/>
      <c r="U64" s="45"/>
      <c r="V64" s="45"/>
      <c r="W64" s="45"/>
      <c r="X64" s="45"/>
      <c r="Y64" s="45"/>
      <c r="Z64" s="154"/>
      <c r="AA64" s="155"/>
      <c r="AB64" s="170"/>
      <c r="AC64" s="111"/>
    </row>
    <row r="65" spans="1:29">
      <c r="A65" s="189"/>
      <c r="B65" s="197"/>
      <c r="C65" s="7"/>
      <c r="D65" s="275"/>
      <c r="E65" s="205"/>
      <c r="F65" s="275"/>
      <c r="G65" s="34"/>
      <c r="H65" s="34"/>
      <c r="I65" s="34"/>
      <c r="J65" s="34"/>
      <c r="K65" s="34"/>
      <c r="L65" s="34"/>
      <c r="M65" s="215">
        <f t="shared" si="0"/>
        <v>0</v>
      </c>
      <c r="N65" s="215">
        <f t="shared" si="1"/>
        <v>0</v>
      </c>
      <c r="O65" s="256">
        <f t="shared" si="2"/>
        <v>0</v>
      </c>
      <c r="P65" s="45"/>
      <c r="Q65" s="45"/>
      <c r="R65" s="45"/>
      <c r="S65" s="45"/>
      <c r="T65" s="45"/>
      <c r="U65" s="45"/>
      <c r="V65" s="45"/>
      <c r="W65" s="45"/>
      <c r="X65" s="45"/>
      <c r="Y65" s="45"/>
      <c r="Z65" s="154"/>
      <c r="AA65" s="155"/>
      <c r="AB65" s="170"/>
      <c r="AC65" s="111"/>
    </row>
    <row r="66" spans="1:29">
      <c r="A66" s="189"/>
      <c r="B66" s="197"/>
      <c r="C66" s="7"/>
      <c r="D66" s="275"/>
      <c r="E66" s="205"/>
      <c r="F66" s="275"/>
      <c r="G66" s="34"/>
      <c r="H66" s="34"/>
      <c r="I66" s="34"/>
      <c r="J66" s="34"/>
      <c r="K66" s="34"/>
      <c r="L66" s="34"/>
      <c r="M66" s="215">
        <f t="shared" si="0"/>
        <v>0</v>
      </c>
      <c r="N66" s="215">
        <f t="shared" si="1"/>
        <v>0</v>
      </c>
      <c r="O66" s="256">
        <f t="shared" si="2"/>
        <v>0</v>
      </c>
      <c r="P66" s="45"/>
      <c r="Q66" s="45"/>
      <c r="R66" s="45"/>
      <c r="S66" s="45"/>
      <c r="T66" s="45"/>
      <c r="U66" s="45"/>
      <c r="V66" s="45"/>
      <c r="W66" s="45"/>
      <c r="X66" s="45"/>
      <c r="Y66" s="45"/>
      <c r="Z66" s="154"/>
      <c r="AA66" s="155"/>
      <c r="AB66" s="170"/>
      <c r="AC66" s="111"/>
    </row>
    <row r="67" spans="1:29">
      <c r="A67" s="189"/>
      <c r="B67" s="197"/>
      <c r="C67" s="7"/>
      <c r="D67" s="275"/>
      <c r="E67" s="205"/>
      <c r="F67" s="275"/>
      <c r="G67" s="34"/>
      <c r="H67" s="34"/>
      <c r="I67" s="34"/>
      <c r="J67" s="34"/>
      <c r="K67" s="34"/>
      <c r="L67" s="34"/>
      <c r="M67" s="215">
        <f t="shared" si="0"/>
        <v>0</v>
      </c>
      <c r="N67" s="215">
        <f t="shared" si="1"/>
        <v>0</v>
      </c>
      <c r="O67" s="256">
        <f t="shared" si="2"/>
        <v>0</v>
      </c>
      <c r="P67" s="45"/>
      <c r="Q67" s="45"/>
      <c r="R67" s="45"/>
      <c r="S67" s="45"/>
      <c r="T67" s="45"/>
      <c r="U67" s="45"/>
      <c r="V67" s="45"/>
      <c r="W67" s="45"/>
      <c r="X67" s="45"/>
      <c r="Y67" s="45"/>
      <c r="Z67" s="154"/>
      <c r="AA67" s="155"/>
      <c r="AB67" s="170"/>
      <c r="AC67" s="111"/>
    </row>
    <row r="68" spans="1:29">
      <c r="A68" s="189"/>
      <c r="B68" s="197"/>
      <c r="C68" s="7"/>
      <c r="D68" s="275"/>
      <c r="E68" s="205"/>
      <c r="F68" s="275"/>
      <c r="G68" s="34"/>
      <c r="H68" s="34"/>
      <c r="I68" s="34"/>
      <c r="J68" s="34"/>
      <c r="K68" s="34"/>
      <c r="L68" s="34"/>
      <c r="M68" s="215">
        <f t="shared" si="0"/>
        <v>0</v>
      </c>
      <c r="N68" s="215">
        <f t="shared" si="1"/>
        <v>0</v>
      </c>
      <c r="O68" s="256">
        <f t="shared" si="2"/>
        <v>0</v>
      </c>
      <c r="P68" s="45"/>
      <c r="Q68" s="45"/>
      <c r="R68" s="45"/>
      <c r="S68" s="45"/>
      <c r="T68" s="45"/>
      <c r="U68" s="45"/>
      <c r="V68" s="45"/>
      <c r="W68" s="45"/>
      <c r="X68" s="45"/>
      <c r="Y68" s="45"/>
      <c r="Z68" s="154"/>
      <c r="AA68" s="155"/>
      <c r="AB68" s="170"/>
      <c r="AC68" s="111"/>
    </row>
    <row r="69" spans="1:29">
      <c r="A69" s="189"/>
      <c r="B69" s="197"/>
      <c r="C69" s="7"/>
      <c r="D69" s="275"/>
      <c r="E69" s="205"/>
      <c r="F69" s="275"/>
      <c r="G69" s="34"/>
      <c r="H69" s="34"/>
      <c r="I69" s="34"/>
      <c r="J69" s="34"/>
      <c r="K69" s="34"/>
      <c r="L69" s="34"/>
      <c r="M69" s="215">
        <f t="shared" si="0"/>
        <v>0</v>
      </c>
      <c r="N69" s="215">
        <f t="shared" si="1"/>
        <v>0</v>
      </c>
      <c r="O69" s="256">
        <f t="shared" si="2"/>
        <v>0</v>
      </c>
      <c r="P69" s="45"/>
      <c r="Q69" s="45"/>
      <c r="R69" s="45"/>
      <c r="S69" s="45"/>
      <c r="T69" s="45"/>
      <c r="U69" s="45"/>
      <c r="V69" s="45"/>
      <c r="W69" s="45"/>
      <c r="X69" s="45"/>
      <c r="Y69" s="45"/>
      <c r="Z69" s="154"/>
      <c r="AA69" s="155"/>
      <c r="AB69" s="170"/>
      <c r="AC69" s="111"/>
    </row>
    <row r="70" spans="1:29">
      <c r="A70" s="189"/>
      <c r="B70" s="197"/>
      <c r="C70" s="7"/>
      <c r="D70" s="275"/>
      <c r="E70" s="205"/>
      <c r="F70" s="275"/>
      <c r="G70" s="34"/>
      <c r="H70" s="34"/>
      <c r="I70" s="34"/>
      <c r="J70" s="34"/>
      <c r="K70" s="34"/>
      <c r="L70" s="34"/>
      <c r="M70" s="215">
        <f t="shared" si="0"/>
        <v>0</v>
      </c>
      <c r="N70" s="215">
        <f t="shared" si="1"/>
        <v>0</v>
      </c>
      <c r="O70" s="256">
        <f t="shared" si="2"/>
        <v>0</v>
      </c>
      <c r="P70" s="45"/>
      <c r="Q70" s="45"/>
      <c r="R70" s="45"/>
      <c r="S70" s="45"/>
      <c r="T70" s="45"/>
      <c r="U70" s="45"/>
      <c r="V70" s="45"/>
      <c r="W70" s="45"/>
      <c r="X70" s="45"/>
      <c r="Y70" s="45"/>
      <c r="Z70" s="154"/>
      <c r="AA70" s="155"/>
      <c r="AB70" s="170"/>
      <c r="AC70" s="111"/>
    </row>
    <row r="71" spans="1:29">
      <c r="A71" s="189"/>
      <c r="B71" s="197"/>
      <c r="C71" s="7"/>
      <c r="D71" s="275"/>
      <c r="E71" s="205"/>
      <c r="F71" s="275"/>
      <c r="G71" s="34"/>
      <c r="H71" s="34"/>
      <c r="I71" s="34"/>
      <c r="J71" s="34"/>
      <c r="K71" s="34"/>
      <c r="L71" s="34"/>
      <c r="M71" s="215">
        <f t="shared" si="0"/>
        <v>0</v>
      </c>
      <c r="N71" s="215">
        <f t="shared" si="1"/>
        <v>0</v>
      </c>
      <c r="O71" s="256">
        <f t="shared" si="2"/>
        <v>0</v>
      </c>
      <c r="P71" s="45"/>
      <c r="Q71" s="45"/>
      <c r="R71" s="45"/>
      <c r="S71" s="45"/>
      <c r="T71" s="45"/>
      <c r="U71" s="45"/>
      <c r="V71" s="45"/>
      <c r="W71" s="45"/>
      <c r="X71" s="45"/>
      <c r="Y71" s="45"/>
      <c r="Z71" s="154"/>
      <c r="AA71" s="155"/>
      <c r="AB71" s="170"/>
      <c r="AC71" s="111"/>
    </row>
    <row r="72" spans="1:29">
      <c r="A72" s="189"/>
      <c r="B72" s="197"/>
      <c r="C72" s="7"/>
      <c r="D72" s="275"/>
      <c r="E72" s="205"/>
      <c r="F72" s="275"/>
      <c r="G72" s="34"/>
      <c r="H72" s="34"/>
      <c r="I72" s="34"/>
      <c r="J72" s="34"/>
      <c r="K72" s="34"/>
      <c r="L72" s="34"/>
      <c r="M72" s="215">
        <f t="shared" si="0"/>
        <v>0</v>
      </c>
      <c r="N72" s="215">
        <f t="shared" si="1"/>
        <v>0</v>
      </c>
      <c r="O72" s="256">
        <f t="shared" si="2"/>
        <v>0</v>
      </c>
      <c r="P72" s="45"/>
      <c r="Q72" s="45"/>
      <c r="R72" s="45"/>
      <c r="S72" s="45"/>
      <c r="T72" s="45"/>
      <c r="U72" s="45"/>
      <c r="V72" s="45"/>
      <c r="W72" s="45"/>
      <c r="X72" s="45"/>
      <c r="Y72" s="45"/>
      <c r="Z72" s="154"/>
      <c r="AA72" s="155"/>
      <c r="AB72" s="170"/>
      <c r="AC72" s="111"/>
    </row>
    <row r="73" spans="1:29">
      <c r="A73" s="189"/>
      <c r="B73" s="197"/>
      <c r="C73" s="7"/>
      <c r="D73" s="275"/>
      <c r="E73" s="205"/>
      <c r="F73" s="275"/>
      <c r="G73" s="34"/>
      <c r="H73" s="34"/>
      <c r="I73" s="34"/>
      <c r="J73" s="34"/>
      <c r="K73" s="34"/>
      <c r="L73" s="34"/>
      <c r="M73" s="215">
        <f t="shared" si="0"/>
        <v>0</v>
      </c>
      <c r="N73" s="215">
        <f t="shared" si="1"/>
        <v>0</v>
      </c>
      <c r="O73" s="256">
        <f t="shared" si="2"/>
        <v>0</v>
      </c>
      <c r="P73" s="45"/>
      <c r="Q73" s="45"/>
      <c r="R73" s="45"/>
      <c r="S73" s="45"/>
      <c r="T73" s="45"/>
      <c r="U73" s="45"/>
      <c r="V73" s="45"/>
      <c r="W73" s="45"/>
      <c r="X73" s="45"/>
      <c r="Y73" s="45"/>
      <c r="Z73" s="154"/>
      <c r="AA73" s="155"/>
      <c r="AB73" s="170"/>
      <c r="AC73" s="111"/>
    </row>
    <row r="74" spans="1:29">
      <c r="A74" s="189"/>
      <c r="B74" s="197"/>
      <c r="C74" s="7"/>
      <c r="D74" s="275"/>
      <c r="E74" s="205"/>
      <c r="F74" s="275"/>
      <c r="G74" s="34"/>
      <c r="H74" s="34"/>
      <c r="I74" s="34"/>
      <c r="J74" s="34"/>
      <c r="K74" s="34"/>
      <c r="L74" s="34"/>
      <c r="M74" s="215">
        <f t="shared" si="0"/>
        <v>0</v>
      </c>
      <c r="N74" s="215">
        <f t="shared" si="1"/>
        <v>0</v>
      </c>
      <c r="O74" s="256">
        <f t="shared" si="2"/>
        <v>0</v>
      </c>
      <c r="P74" s="45"/>
      <c r="Q74" s="45"/>
      <c r="R74" s="45"/>
      <c r="S74" s="45"/>
      <c r="T74" s="45"/>
      <c r="U74" s="45"/>
      <c r="V74" s="45"/>
      <c r="W74" s="45"/>
      <c r="X74" s="45"/>
      <c r="Y74" s="45"/>
      <c r="Z74" s="154"/>
      <c r="AA74" s="155"/>
      <c r="AB74" s="170"/>
      <c r="AC74" s="111"/>
    </row>
    <row r="75" spans="1:29">
      <c r="A75" s="189"/>
      <c r="B75" s="197"/>
      <c r="C75" s="7"/>
      <c r="D75" s="275"/>
      <c r="E75" s="205"/>
      <c r="F75" s="275"/>
      <c r="G75" s="34"/>
      <c r="H75" s="34"/>
      <c r="I75" s="34"/>
      <c r="J75" s="34"/>
      <c r="K75" s="34"/>
      <c r="L75" s="34"/>
      <c r="M75" s="215">
        <f t="shared" si="0"/>
        <v>0</v>
      </c>
      <c r="N75" s="215">
        <f t="shared" si="1"/>
        <v>0</v>
      </c>
      <c r="O75" s="256">
        <f t="shared" si="2"/>
        <v>0</v>
      </c>
      <c r="P75" s="45"/>
      <c r="Q75" s="45"/>
      <c r="R75" s="45"/>
      <c r="S75" s="45"/>
      <c r="T75" s="45"/>
      <c r="U75" s="45"/>
      <c r="V75" s="45"/>
      <c r="W75" s="45"/>
      <c r="X75" s="45"/>
      <c r="Y75" s="45"/>
      <c r="Z75" s="154"/>
      <c r="AA75" s="155"/>
      <c r="AB75" s="170"/>
      <c r="AC75" s="111"/>
    </row>
    <row r="76" spans="1:29">
      <c r="A76" s="189"/>
      <c r="B76" s="197"/>
      <c r="C76" s="7"/>
      <c r="D76" s="275"/>
      <c r="E76" s="205"/>
      <c r="F76" s="275"/>
      <c r="G76" s="34"/>
      <c r="H76" s="34"/>
      <c r="I76" s="34"/>
      <c r="J76" s="34"/>
      <c r="K76" s="34"/>
      <c r="L76" s="34"/>
      <c r="M76" s="215">
        <f t="shared" si="0"/>
        <v>0</v>
      </c>
      <c r="N76" s="215">
        <f t="shared" si="1"/>
        <v>0</v>
      </c>
      <c r="O76" s="256">
        <f t="shared" si="2"/>
        <v>0</v>
      </c>
      <c r="P76" s="45"/>
      <c r="Q76" s="45"/>
      <c r="R76" s="45"/>
      <c r="S76" s="45"/>
      <c r="T76" s="45"/>
      <c r="U76" s="45"/>
      <c r="V76" s="45"/>
      <c r="W76" s="45"/>
      <c r="X76" s="45"/>
      <c r="Y76" s="45"/>
      <c r="Z76" s="154"/>
      <c r="AA76" s="155"/>
      <c r="AB76" s="170"/>
      <c r="AC76" s="111"/>
    </row>
    <row r="77" spans="1:29">
      <c r="A77" s="189"/>
      <c r="B77" s="197"/>
      <c r="C77" s="7"/>
      <c r="D77" s="275"/>
      <c r="E77" s="205"/>
      <c r="F77" s="275"/>
      <c r="G77" s="34"/>
      <c r="H77" s="34"/>
      <c r="I77" s="34"/>
      <c r="J77" s="34"/>
      <c r="K77" s="34"/>
      <c r="L77" s="34"/>
      <c r="M77" s="215">
        <f t="shared" ref="M77:M110" si="3">SUM(G77:L77)</f>
        <v>0</v>
      </c>
      <c r="N77" s="215">
        <f t="shared" ref="N77:N111" si="4">M77*0.04</f>
        <v>0</v>
      </c>
      <c r="O77" s="256">
        <f t="shared" ref="O77:O110" si="5">SUM(M77:N77)</f>
        <v>0</v>
      </c>
      <c r="P77" s="45"/>
      <c r="Q77" s="45"/>
      <c r="R77" s="45"/>
      <c r="S77" s="45"/>
      <c r="T77" s="45"/>
      <c r="U77" s="45"/>
      <c r="V77" s="45"/>
      <c r="W77" s="45"/>
      <c r="X77" s="45"/>
      <c r="Y77" s="45"/>
      <c r="Z77" s="154"/>
      <c r="AA77" s="155"/>
      <c r="AB77" s="170"/>
      <c r="AC77" s="111"/>
    </row>
    <row r="78" spans="1:29">
      <c r="A78" s="189"/>
      <c r="B78" s="197"/>
      <c r="C78" s="7"/>
      <c r="D78" s="275"/>
      <c r="E78" s="205"/>
      <c r="F78" s="275"/>
      <c r="G78" s="34"/>
      <c r="H78" s="34"/>
      <c r="I78" s="34"/>
      <c r="J78" s="34"/>
      <c r="K78" s="34"/>
      <c r="L78" s="34"/>
      <c r="M78" s="215">
        <f t="shared" si="3"/>
        <v>0</v>
      </c>
      <c r="N78" s="215">
        <f t="shared" si="4"/>
        <v>0</v>
      </c>
      <c r="O78" s="256">
        <f t="shared" si="5"/>
        <v>0</v>
      </c>
      <c r="P78" s="45"/>
      <c r="Q78" s="45"/>
      <c r="R78" s="45"/>
      <c r="S78" s="45"/>
      <c r="T78" s="45"/>
      <c r="U78" s="45"/>
      <c r="V78" s="45"/>
      <c r="W78" s="45"/>
      <c r="X78" s="45"/>
      <c r="Y78" s="45"/>
      <c r="Z78" s="154"/>
      <c r="AA78" s="155"/>
      <c r="AB78" s="170"/>
      <c r="AC78" s="111"/>
    </row>
    <row r="79" spans="1:29">
      <c r="A79" s="189"/>
      <c r="B79" s="197"/>
      <c r="C79" s="7"/>
      <c r="D79" s="275"/>
      <c r="E79" s="205"/>
      <c r="F79" s="275"/>
      <c r="G79" s="34"/>
      <c r="H79" s="34"/>
      <c r="I79" s="34"/>
      <c r="J79" s="34"/>
      <c r="K79" s="34"/>
      <c r="L79" s="34"/>
      <c r="M79" s="215">
        <f t="shared" si="3"/>
        <v>0</v>
      </c>
      <c r="N79" s="215">
        <f t="shared" si="4"/>
        <v>0</v>
      </c>
      <c r="O79" s="256">
        <f t="shared" si="5"/>
        <v>0</v>
      </c>
      <c r="P79" s="45"/>
      <c r="Q79" s="45"/>
      <c r="R79" s="45"/>
      <c r="S79" s="45"/>
      <c r="T79" s="45"/>
      <c r="U79" s="45"/>
      <c r="V79" s="45"/>
      <c r="W79" s="45"/>
      <c r="X79" s="45"/>
      <c r="Y79" s="45"/>
      <c r="Z79" s="154"/>
      <c r="AA79" s="155"/>
      <c r="AB79" s="170"/>
      <c r="AC79" s="111"/>
    </row>
    <row r="80" spans="1:29">
      <c r="A80" s="94"/>
      <c r="B80" s="197"/>
      <c r="C80" s="7"/>
      <c r="D80" s="275"/>
      <c r="E80" s="205"/>
      <c r="F80" s="275"/>
      <c r="G80" s="34"/>
      <c r="H80" s="34"/>
      <c r="I80" s="34"/>
      <c r="J80" s="34"/>
      <c r="K80" s="34"/>
      <c r="L80" s="34"/>
      <c r="M80" s="215">
        <f t="shared" si="3"/>
        <v>0</v>
      </c>
      <c r="N80" s="215">
        <f t="shared" si="4"/>
        <v>0</v>
      </c>
      <c r="O80" s="256">
        <f t="shared" si="5"/>
        <v>0</v>
      </c>
      <c r="Z80" s="154"/>
      <c r="AA80" s="155"/>
      <c r="AB80" s="170"/>
      <c r="AC80" s="111"/>
    </row>
    <row r="81" spans="1:29">
      <c r="A81" s="94"/>
      <c r="B81" s="197"/>
      <c r="C81" s="7"/>
      <c r="D81" s="275"/>
      <c r="E81" s="205"/>
      <c r="F81" s="275"/>
      <c r="G81" s="34"/>
      <c r="H81" s="34"/>
      <c r="I81" s="34"/>
      <c r="J81" s="34"/>
      <c r="K81" s="34"/>
      <c r="L81" s="34"/>
      <c r="M81" s="215">
        <f t="shared" si="3"/>
        <v>0</v>
      </c>
      <c r="N81" s="215">
        <f t="shared" si="4"/>
        <v>0</v>
      </c>
      <c r="O81" s="256">
        <f t="shared" si="5"/>
        <v>0</v>
      </c>
      <c r="Z81" s="154"/>
      <c r="AA81" s="155"/>
      <c r="AB81" s="170"/>
      <c r="AC81" s="111"/>
    </row>
    <row r="82" spans="1:29">
      <c r="A82" s="94"/>
      <c r="B82" s="197"/>
      <c r="C82" s="7"/>
      <c r="D82" s="275"/>
      <c r="E82" s="205"/>
      <c r="F82" s="275"/>
      <c r="G82" s="34"/>
      <c r="H82" s="34"/>
      <c r="I82" s="34"/>
      <c r="J82" s="34"/>
      <c r="K82" s="34"/>
      <c r="L82" s="34"/>
      <c r="M82" s="215">
        <f t="shared" si="3"/>
        <v>0</v>
      </c>
      <c r="N82" s="215">
        <f t="shared" si="4"/>
        <v>0</v>
      </c>
      <c r="O82" s="256">
        <f t="shared" si="5"/>
        <v>0</v>
      </c>
      <c r="Z82" s="154"/>
      <c r="AA82" s="155"/>
      <c r="AB82" s="170"/>
      <c r="AC82" s="111"/>
    </row>
    <row r="83" spans="1:29">
      <c r="A83" s="94"/>
      <c r="B83" s="197"/>
      <c r="C83" s="7"/>
      <c r="D83" s="275"/>
      <c r="E83" s="205"/>
      <c r="F83" s="275"/>
      <c r="G83" s="34"/>
      <c r="H83" s="34"/>
      <c r="I83" s="34"/>
      <c r="J83" s="34"/>
      <c r="K83" s="34"/>
      <c r="L83" s="34"/>
      <c r="M83" s="215">
        <f t="shared" si="3"/>
        <v>0</v>
      </c>
      <c r="N83" s="215">
        <f t="shared" si="4"/>
        <v>0</v>
      </c>
      <c r="O83" s="256">
        <f t="shared" si="5"/>
        <v>0</v>
      </c>
      <c r="Z83" s="154"/>
      <c r="AA83" s="155"/>
      <c r="AB83" s="170"/>
      <c r="AC83" s="111"/>
    </row>
    <row r="84" spans="1:29">
      <c r="A84" s="94"/>
      <c r="B84" s="197"/>
      <c r="C84" s="7"/>
      <c r="D84" s="275"/>
      <c r="E84" s="205"/>
      <c r="F84" s="275"/>
      <c r="G84" s="34"/>
      <c r="H84" s="34"/>
      <c r="I84" s="34"/>
      <c r="J84" s="34"/>
      <c r="K84" s="34"/>
      <c r="L84" s="34"/>
      <c r="M84" s="215">
        <f t="shared" si="3"/>
        <v>0</v>
      </c>
      <c r="N84" s="215">
        <f t="shared" si="4"/>
        <v>0</v>
      </c>
      <c r="O84" s="256">
        <f t="shared" si="5"/>
        <v>0</v>
      </c>
      <c r="Z84" s="154"/>
      <c r="AA84" s="155"/>
      <c r="AB84" s="170"/>
      <c r="AC84" s="111"/>
    </row>
    <row r="85" spans="1:29">
      <c r="A85" s="94"/>
      <c r="B85" s="197"/>
      <c r="C85" s="7"/>
      <c r="D85" s="275"/>
      <c r="E85" s="205"/>
      <c r="F85" s="275"/>
      <c r="G85" s="34"/>
      <c r="H85" s="34"/>
      <c r="I85" s="34"/>
      <c r="J85" s="34"/>
      <c r="K85" s="34"/>
      <c r="L85" s="34"/>
      <c r="M85" s="215">
        <f t="shared" si="3"/>
        <v>0</v>
      </c>
      <c r="N85" s="215">
        <f t="shared" si="4"/>
        <v>0</v>
      </c>
      <c r="O85" s="256">
        <f t="shared" si="5"/>
        <v>0</v>
      </c>
      <c r="Z85" s="154"/>
      <c r="AA85" s="155"/>
      <c r="AB85" s="170"/>
      <c r="AC85" s="111"/>
    </row>
    <row r="86" spans="1:29">
      <c r="A86" s="94"/>
      <c r="B86" s="197"/>
      <c r="C86" s="7"/>
      <c r="D86" s="275"/>
      <c r="E86" s="205"/>
      <c r="F86" s="275"/>
      <c r="G86" s="34"/>
      <c r="H86" s="34"/>
      <c r="I86" s="34"/>
      <c r="J86" s="34"/>
      <c r="K86" s="34"/>
      <c r="L86" s="34"/>
      <c r="M86" s="215">
        <f t="shared" si="3"/>
        <v>0</v>
      </c>
      <c r="N86" s="215">
        <f t="shared" si="4"/>
        <v>0</v>
      </c>
      <c r="O86" s="256">
        <f t="shared" si="5"/>
        <v>0</v>
      </c>
      <c r="Z86" s="154"/>
      <c r="AA86" s="155"/>
      <c r="AB86" s="170"/>
      <c r="AC86" s="111"/>
    </row>
    <row r="87" spans="1:29">
      <c r="A87" s="94"/>
      <c r="B87" s="197"/>
      <c r="C87" s="7"/>
      <c r="D87" s="275"/>
      <c r="E87" s="205"/>
      <c r="F87" s="275"/>
      <c r="G87" s="34"/>
      <c r="H87" s="34"/>
      <c r="I87" s="34"/>
      <c r="J87" s="34"/>
      <c r="K87" s="34"/>
      <c r="L87" s="34"/>
      <c r="M87" s="215">
        <f t="shared" si="3"/>
        <v>0</v>
      </c>
      <c r="N87" s="215">
        <f t="shared" si="4"/>
        <v>0</v>
      </c>
      <c r="O87" s="256">
        <f t="shared" si="5"/>
        <v>0</v>
      </c>
      <c r="Z87" s="154"/>
      <c r="AA87" s="155"/>
      <c r="AB87" s="170"/>
      <c r="AC87" s="111"/>
    </row>
    <row r="88" spans="1:29">
      <c r="A88" s="94"/>
      <c r="B88" s="197"/>
      <c r="C88" s="7"/>
      <c r="D88" s="275"/>
      <c r="E88" s="205"/>
      <c r="F88" s="275"/>
      <c r="G88" s="34"/>
      <c r="H88" s="34"/>
      <c r="I88" s="34"/>
      <c r="J88" s="34"/>
      <c r="K88" s="34"/>
      <c r="L88" s="34"/>
      <c r="M88" s="215">
        <f t="shared" si="3"/>
        <v>0</v>
      </c>
      <c r="N88" s="215">
        <f t="shared" si="4"/>
        <v>0</v>
      </c>
      <c r="O88" s="256">
        <f t="shared" si="5"/>
        <v>0</v>
      </c>
      <c r="Z88" s="154"/>
      <c r="AA88" s="155"/>
      <c r="AB88" s="170"/>
      <c r="AC88" s="111"/>
    </row>
    <row r="89" spans="1:29">
      <c r="A89" s="94"/>
      <c r="B89" s="197"/>
      <c r="C89" s="7"/>
      <c r="D89" s="275"/>
      <c r="E89" s="205"/>
      <c r="F89" s="275"/>
      <c r="G89" s="34"/>
      <c r="H89" s="34"/>
      <c r="I89" s="34"/>
      <c r="J89" s="34"/>
      <c r="K89" s="34"/>
      <c r="L89" s="34"/>
      <c r="M89" s="215">
        <f t="shared" si="3"/>
        <v>0</v>
      </c>
      <c r="N89" s="215">
        <f t="shared" si="4"/>
        <v>0</v>
      </c>
      <c r="O89" s="256">
        <f t="shared" si="5"/>
        <v>0</v>
      </c>
      <c r="Z89" s="154"/>
      <c r="AA89" s="155"/>
      <c r="AB89" s="170"/>
      <c r="AC89" s="111"/>
    </row>
    <row r="90" spans="1:29">
      <c r="A90" s="94"/>
      <c r="B90" s="197"/>
      <c r="C90" s="7"/>
      <c r="D90" s="275"/>
      <c r="E90" s="205"/>
      <c r="F90" s="275"/>
      <c r="G90" s="34"/>
      <c r="H90" s="34"/>
      <c r="I90" s="34"/>
      <c r="J90" s="34"/>
      <c r="K90" s="34"/>
      <c r="L90" s="34"/>
      <c r="M90" s="215">
        <f t="shared" si="3"/>
        <v>0</v>
      </c>
      <c r="N90" s="215">
        <f t="shared" si="4"/>
        <v>0</v>
      </c>
      <c r="O90" s="256">
        <f t="shared" si="5"/>
        <v>0</v>
      </c>
      <c r="Z90" s="154"/>
      <c r="AA90" s="155"/>
      <c r="AB90" s="170"/>
      <c r="AC90" s="111"/>
    </row>
    <row r="91" spans="1:29">
      <c r="A91" s="94"/>
      <c r="B91" s="197"/>
      <c r="C91" s="7"/>
      <c r="D91" s="275"/>
      <c r="E91" s="205"/>
      <c r="F91" s="275"/>
      <c r="G91" s="34"/>
      <c r="H91" s="34"/>
      <c r="I91" s="34"/>
      <c r="J91" s="34"/>
      <c r="K91" s="34"/>
      <c r="L91" s="34"/>
      <c r="M91" s="215">
        <f t="shared" si="3"/>
        <v>0</v>
      </c>
      <c r="N91" s="215">
        <f t="shared" si="4"/>
        <v>0</v>
      </c>
      <c r="O91" s="256">
        <f t="shared" si="5"/>
        <v>0</v>
      </c>
      <c r="Z91" s="154"/>
      <c r="AA91" s="155"/>
      <c r="AB91" s="170"/>
      <c r="AC91" s="111"/>
    </row>
    <row r="92" spans="1:29">
      <c r="A92" s="94"/>
      <c r="B92" s="197"/>
      <c r="C92" s="7"/>
      <c r="D92" s="275"/>
      <c r="E92" s="205"/>
      <c r="F92" s="275"/>
      <c r="G92" s="34"/>
      <c r="H92" s="34"/>
      <c r="I92" s="34"/>
      <c r="J92" s="34"/>
      <c r="K92" s="34"/>
      <c r="L92" s="34"/>
      <c r="M92" s="215">
        <f t="shared" si="3"/>
        <v>0</v>
      </c>
      <c r="N92" s="215">
        <f t="shared" si="4"/>
        <v>0</v>
      </c>
      <c r="O92" s="256">
        <f t="shared" si="5"/>
        <v>0</v>
      </c>
      <c r="Z92" s="154"/>
      <c r="AA92" s="155"/>
      <c r="AB92" s="170"/>
      <c r="AC92" s="111"/>
    </row>
    <row r="93" spans="1:29">
      <c r="A93" s="94"/>
      <c r="B93" s="197"/>
      <c r="C93" s="7"/>
      <c r="D93" s="275"/>
      <c r="E93" s="205"/>
      <c r="F93" s="275"/>
      <c r="G93" s="34"/>
      <c r="H93" s="34"/>
      <c r="I93" s="34"/>
      <c r="J93" s="34"/>
      <c r="K93" s="34"/>
      <c r="L93" s="34"/>
      <c r="M93" s="215">
        <f t="shared" si="3"/>
        <v>0</v>
      </c>
      <c r="N93" s="215">
        <f t="shared" si="4"/>
        <v>0</v>
      </c>
      <c r="O93" s="256">
        <f t="shared" si="5"/>
        <v>0</v>
      </c>
      <c r="Z93" s="154"/>
      <c r="AA93" s="155"/>
      <c r="AB93" s="170"/>
      <c r="AC93" s="111"/>
    </row>
    <row r="94" spans="1:29">
      <c r="A94" s="94"/>
      <c r="B94" s="197"/>
      <c r="C94" s="7"/>
      <c r="D94" s="275"/>
      <c r="E94" s="205"/>
      <c r="F94" s="275"/>
      <c r="G94" s="34"/>
      <c r="H94" s="34"/>
      <c r="I94" s="34"/>
      <c r="J94" s="34"/>
      <c r="K94" s="34"/>
      <c r="L94" s="34"/>
      <c r="M94" s="215">
        <f t="shared" si="3"/>
        <v>0</v>
      </c>
      <c r="N94" s="215">
        <f t="shared" si="4"/>
        <v>0</v>
      </c>
      <c r="O94" s="256">
        <f t="shared" si="5"/>
        <v>0</v>
      </c>
      <c r="Z94" s="154"/>
      <c r="AA94" s="155"/>
      <c r="AB94" s="170"/>
      <c r="AC94" s="111"/>
    </row>
    <row r="95" spans="1:29">
      <c r="A95" s="94"/>
      <c r="B95" s="197"/>
      <c r="C95" s="7"/>
      <c r="D95" s="275"/>
      <c r="E95" s="205"/>
      <c r="F95" s="275"/>
      <c r="G95" s="34"/>
      <c r="H95" s="34"/>
      <c r="I95" s="34"/>
      <c r="J95" s="34"/>
      <c r="K95" s="34"/>
      <c r="L95" s="34"/>
      <c r="M95" s="215">
        <f t="shared" si="3"/>
        <v>0</v>
      </c>
      <c r="N95" s="215">
        <f t="shared" si="4"/>
        <v>0</v>
      </c>
      <c r="O95" s="256">
        <f t="shared" si="5"/>
        <v>0</v>
      </c>
      <c r="Z95" s="154"/>
      <c r="AA95" s="155"/>
      <c r="AB95" s="170"/>
      <c r="AC95" s="111"/>
    </row>
    <row r="96" spans="1:29">
      <c r="A96" s="94"/>
      <c r="B96" s="197"/>
      <c r="C96" s="7"/>
      <c r="D96" s="275"/>
      <c r="E96" s="205"/>
      <c r="F96" s="275"/>
      <c r="G96" s="34"/>
      <c r="H96" s="34"/>
      <c r="I96" s="34"/>
      <c r="J96" s="34"/>
      <c r="K96" s="34"/>
      <c r="L96" s="34"/>
      <c r="M96" s="215">
        <f t="shared" si="3"/>
        <v>0</v>
      </c>
      <c r="N96" s="215">
        <f t="shared" si="4"/>
        <v>0</v>
      </c>
      <c r="O96" s="256">
        <f t="shared" si="5"/>
        <v>0</v>
      </c>
      <c r="Z96" s="154"/>
      <c r="AA96" s="155"/>
      <c r="AB96" s="170"/>
      <c r="AC96" s="111"/>
    </row>
    <row r="97" spans="1:29">
      <c r="A97" s="94"/>
      <c r="B97" s="197"/>
      <c r="C97" s="7"/>
      <c r="D97" s="275"/>
      <c r="E97" s="205"/>
      <c r="F97" s="275"/>
      <c r="G97" s="34"/>
      <c r="H97" s="34"/>
      <c r="I97" s="34"/>
      <c r="J97" s="34"/>
      <c r="K97" s="34"/>
      <c r="L97" s="34"/>
      <c r="M97" s="215">
        <f t="shared" si="3"/>
        <v>0</v>
      </c>
      <c r="N97" s="215">
        <f t="shared" si="4"/>
        <v>0</v>
      </c>
      <c r="O97" s="256">
        <f t="shared" si="5"/>
        <v>0</v>
      </c>
      <c r="Z97" s="154"/>
      <c r="AA97" s="155"/>
      <c r="AB97" s="170"/>
      <c r="AC97" s="111"/>
    </row>
    <row r="98" spans="1:29">
      <c r="A98" s="94"/>
      <c r="B98" s="197"/>
      <c r="C98" s="7"/>
      <c r="D98" s="275"/>
      <c r="E98" s="205"/>
      <c r="F98" s="275"/>
      <c r="G98" s="34"/>
      <c r="H98" s="34"/>
      <c r="I98" s="34"/>
      <c r="J98" s="34"/>
      <c r="K98" s="34"/>
      <c r="L98" s="34"/>
      <c r="M98" s="215">
        <f t="shared" si="3"/>
        <v>0</v>
      </c>
      <c r="N98" s="215">
        <f t="shared" si="4"/>
        <v>0</v>
      </c>
      <c r="O98" s="256">
        <f t="shared" si="5"/>
        <v>0</v>
      </c>
      <c r="Z98" s="154"/>
      <c r="AA98" s="155"/>
      <c r="AB98" s="170"/>
      <c r="AC98" s="111"/>
    </row>
    <row r="99" spans="1:29">
      <c r="A99" s="94"/>
      <c r="B99" s="197"/>
      <c r="C99" s="7"/>
      <c r="D99" s="275"/>
      <c r="E99" s="205"/>
      <c r="F99" s="275"/>
      <c r="G99" s="34"/>
      <c r="H99" s="34"/>
      <c r="I99" s="34"/>
      <c r="J99" s="34"/>
      <c r="K99" s="34"/>
      <c r="L99" s="34"/>
      <c r="M99" s="215">
        <f t="shared" si="3"/>
        <v>0</v>
      </c>
      <c r="N99" s="215">
        <f t="shared" si="4"/>
        <v>0</v>
      </c>
      <c r="O99" s="256">
        <f t="shared" si="5"/>
        <v>0</v>
      </c>
      <c r="Z99" s="154"/>
      <c r="AA99" s="155"/>
      <c r="AB99" s="170"/>
      <c r="AC99" s="111"/>
    </row>
    <row r="100" spans="1:29">
      <c r="A100" s="94"/>
      <c r="B100" s="197"/>
      <c r="C100" s="7"/>
      <c r="D100" s="275"/>
      <c r="E100" s="205"/>
      <c r="F100" s="275"/>
      <c r="G100" s="34"/>
      <c r="H100" s="34"/>
      <c r="I100" s="34"/>
      <c r="J100" s="34"/>
      <c r="K100" s="34"/>
      <c r="L100" s="34"/>
      <c r="M100" s="215">
        <f t="shared" si="3"/>
        <v>0</v>
      </c>
      <c r="N100" s="215">
        <f t="shared" si="4"/>
        <v>0</v>
      </c>
      <c r="O100" s="256">
        <f t="shared" si="5"/>
        <v>0</v>
      </c>
      <c r="Z100" s="154"/>
      <c r="AA100" s="155"/>
      <c r="AB100" s="170"/>
      <c r="AC100" s="111"/>
    </row>
    <row r="101" spans="1:29">
      <c r="A101" s="94"/>
      <c r="B101" s="197"/>
      <c r="C101" s="7"/>
      <c r="D101" s="275"/>
      <c r="E101" s="205"/>
      <c r="F101" s="275"/>
      <c r="G101" s="34"/>
      <c r="H101" s="34"/>
      <c r="I101" s="34"/>
      <c r="J101" s="34"/>
      <c r="K101" s="34"/>
      <c r="L101" s="34"/>
      <c r="M101" s="215">
        <f t="shared" si="3"/>
        <v>0</v>
      </c>
      <c r="N101" s="215">
        <f t="shared" si="4"/>
        <v>0</v>
      </c>
      <c r="O101" s="256">
        <f t="shared" si="5"/>
        <v>0</v>
      </c>
      <c r="Z101" s="154"/>
      <c r="AA101" s="155"/>
      <c r="AB101" s="170"/>
      <c r="AC101" s="111"/>
    </row>
    <row r="102" spans="1:29">
      <c r="A102" s="94"/>
      <c r="B102" s="197"/>
      <c r="C102" s="7"/>
      <c r="D102" s="275"/>
      <c r="E102" s="205"/>
      <c r="F102" s="275"/>
      <c r="G102" s="34"/>
      <c r="H102" s="34"/>
      <c r="I102" s="34"/>
      <c r="J102" s="34"/>
      <c r="K102" s="34"/>
      <c r="L102" s="34"/>
      <c r="M102" s="215">
        <f t="shared" si="3"/>
        <v>0</v>
      </c>
      <c r="N102" s="215">
        <f t="shared" si="4"/>
        <v>0</v>
      </c>
      <c r="O102" s="256">
        <f t="shared" si="5"/>
        <v>0</v>
      </c>
      <c r="Z102" s="154"/>
      <c r="AA102" s="155"/>
      <c r="AB102" s="170"/>
      <c r="AC102" s="111"/>
    </row>
    <row r="103" spans="1:29">
      <c r="A103" s="94"/>
      <c r="B103" s="197"/>
      <c r="C103" s="7"/>
      <c r="D103" s="275"/>
      <c r="E103" s="205"/>
      <c r="F103" s="275"/>
      <c r="G103" s="34"/>
      <c r="H103" s="34"/>
      <c r="I103" s="34"/>
      <c r="J103" s="34"/>
      <c r="K103" s="34"/>
      <c r="L103" s="34"/>
      <c r="M103" s="215">
        <f t="shared" si="3"/>
        <v>0</v>
      </c>
      <c r="N103" s="215">
        <f t="shared" si="4"/>
        <v>0</v>
      </c>
      <c r="O103" s="256">
        <f t="shared" si="5"/>
        <v>0</v>
      </c>
      <c r="Z103" s="154"/>
      <c r="AA103" s="155"/>
      <c r="AB103" s="170"/>
      <c r="AC103" s="111"/>
    </row>
    <row r="104" spans="1:29">
      <c r="A104" s="94"/>
      <c r="B104" s="197"/>
      <c r="C104" s="7"/>
      <c r="D104" s="275"/>
      <c r="E104" s="205"/>
      <c r="F104" s="275"/>
      <c r="G104" s="34"/>
      <c r="H104" s="34"/>
      <c r="I104" s="34"/>
      <c r="J104" s="34"/>
      <c r="K104" s="34"/>
      <c r="L104" s="34"/>
      <c r="M104" s="215">
        <f t="shared" si="3"/>
        <v>0</v>
      </c>
      <c r="N104" s="215">
        <f t="shared" si="4"/>
        <v>0</v>
      </c>
      <c r="O104" s="256">
        <f t="shared" si="5"/>
        <v>0</v>
      </c>
      <c r="Z104" s="154"/>
      <c r="AA104" s="155"/>
      <c r="AB104" s="170"/>
      <c r="AC104" s="111"/>
    </row>
    <row r="105" spans="1:29">
      <c r="A105" s="94"/>
      <c r="B105" s="197"/>
      <c r="C105" s="7"/>
      <c r="D105" s="275"/>
      <c r="E105" s="205"/>
      <c r="F105" s="275"/>
      <c r="G105" s="34"/>
      <c r="H105" s="34"/>
      <c r="I105" s="34"/>
      <c r="J105" s="34"/>
      <c r="K105" s="34"/>
      <c r="L105" s="34"/>
      <c r="M105" s="215">
        <f t="shared" si="3"/>
        <v>0</v>
      </c>
      <c r="N105" s="215">
        <f t="shared" si="4"/>
        <v>0</v>
      </c>
      <c r="O105" s="256">
        <f t="shared" si="5"/>
        <v>0</v>
      </c>
      <c r="Z105" s="154"/>
      <c r="AA105" s="155"/>
      <c r="AB105" s="170"/>
      <c r="AC105" s="111"/>
    </row>
    <row r="106" spans="1:29">
      <c r="A106" s="94"/>
      <c r="B106" s="197"/>
      <c r="C106" s="7"/>
      <c r="D106" s="275"/>
      <c r="E106" s="205"/>
      <c r="F106" s="275"/>
      <c r="G106" s="34"/>
      <c r="H106" s="34"/>
      <c r="I106" s="34"/>
      <c r="J106" s="34"/>
      <c r="K106" s="34"/>
      <c r="L106" s="34"/>
      <c r="M106" s="215">
        <f t="shared" si="3"/>
        <v>0</v>
      </c>
      <c r="N106" s="215">
        <f t="shared" si="4"/>
        <v>0</v>
      </c>
      <c r="O106" s="256">
        <f t="shared" si="5"/>
        <v>0</v>
      </c>
      <c r="Z106" s="154"/>
      <c r="AA106" s="155"/>
      <c r="AB106" s="170"/>
      <c r="AC106" s="111"/>
    </row>
    <row r="107" spans="1:29">
      <c r="A107" s="94"/>
      <c r="B107" s="197"/>
      <c r="C107" s="7"/>
      <c r="D107" s="275"/>
      <c r="E107" s="205"/>
      <c r="F107" s="275"/>
      <c r="G107" s="34"/>
      <c r="H107" s="34"/>
      <c r="I107" s="34"/>
      <c r="J107" s="34"/>
      <c r="K107" s="34"/>
      <c r="L107" s="34"/>
      <c r="M107" s="215">
        <f t="shared" si="3"/>
        <v>0</v>
      </c>
      <c r="N107" s="215">
        <f t="shared" si="4"/>
        <v>0</v>
      </c>
      <c r="O107" s="256">
        <f t="shared" si="5"/>
        <v>0</v>
      </c>
      <c r="Z107" s="154"/>
      <c r="AA107" s="155"/>
      <c r="AB107" s="170"/>
      <c r="AC107" s="111"/>
    </row>
    <row r="108" spans="1:29">
      <c r="A108" s="94"/>
      <c r="B108" s="197"/>
      <c r="C108" s="7"/>
      <c r="D108" s="275"/>
      <c r="E108" s="205"/>
      <c r="F108" s="275"/>
      <c r="G108" s="34"/>
      <c r="H108" s="34"/>
      <c r="I108" s="34"/>
      <c r="J108" s="34"/>
      <c r="K108" s="34"/>
      <c r="L108" s="34"/>
      <c r="M108" s="215">
        <f t="shared" si="3"/>
        <v>0</v>
      </c>
      <c r="N108" s="215">
        <f t="shared" si="4"/>
        <v>0</v>
      </c>
      <c r="O108" s="256">
        <f t="shared" si="5"/>
        <v>0</v>
      </c>
      <c r="Z108" s="154"/>
      <c r="AA108" s="155"/>
      <c r="AB108" s="170"/>
      <c r="AC108" s="111"/>
    </row>
    <row r="109" spans="1:29">
      <c r="A109" s="94"/>
      <c r="B109" s="197"/>
      <c r="C109" s="7"/>
      <c r="D109" s="275"/>
      <c r="E109" s="205"/>
      <c r="F109" s="275"/>
      <c r="G109" s="34"/>
      <c r="H109" s="34"/>
      <c r="I109" s="34"/>
      <c r="J109" s="34"/>
      <c r="K109" s="34"/>
      <c r="L109" s="34"/>
      <c r="M109" s="215">
        <f t="shared" si="3"/>
        <v>0</v>
      </c>
      <c r="N109" s="215">
        <f t="shared" si="4"/>
        <v>0</v>
      </c>
      <c r="O109" s="256">
        <f t="shared" si="5"/>
        <v>0</v>
      </c>
      <c r="Z109" s="154"/>
      <c r="AA109" s="155"/>
      <c r="AB109" s="170"/>
      <c r="AC109" s="111"/>
    </row>
    <row r="110" spans="1:29">
      <c r="A110" s="94"/>
      <c r="B110" s="197"/>
      <c r="C110" s="7"/>
      <c r="D110" s="275"/>
      <c r="E110" s="205"/>
      <c r="F110" s="275"/>
      <c r="G110" s="34"/>
      <c r="H110" s="34"/>
      <c r="I110" s="34"/>
      <c r="J110" s="34"/>
      <c r="K110" s="34"/>
      <c r="L110" s="34"/>
      <c r="M110" s="215">
        <f t="shared" si="3"/>
        <v>0</v>
      </c>
      <c r="N110" s="215">
        <f t="shared" si="4"/>
        <v>0</v>
      </c>
      <c r="O110" s="256">
        <f t="shared" si="5"/>
        <v>0</v>
      </c>
      <c r="Z110" s="154"/>
      <c r="AA110" s="155"/>
      <c r="AB110" s="170"/>
      <c r="AC110" s="111"/>
    </row>
    <row r="111" spans="1:29">
      <c r="A111" s="166"/>
      <c r="B111" s="197"/>
      <c r="C111" s="7"/>
      <c r="D111" s="275"/>
      <c r="E111" s="205"/>
      <c r="F111" s="275"/>
      <c r="G111" s="34"/>
      <c r="H111" s="34"/>
      <c r="I111" s="34"/>
      <c r="J111" s="34"/>
      <c r="K111" s="34"/>
      <c r="L111" s="34"/>
      <c r="M111" s="215">
        <f>SUM(G111:L111)</f>
        <v>0</v>
      </c>
      <c r="N111" s="215">
        <f t="shared" si="4"/>
        <v>0</v>
      </c>
      <c r="O111" s="256">
        <f>SUM(M111:N111)</f>
        <v>0</v>
      </c>
      <c r="Z111" s="154"/>
      <c r="AA111" s="155"/>
      <c r="AB111" s="170"/>
      <c r="AC111" s="111"/>
    </row>
    <row r="112" spans="1:29">
      <c r="B112" s="197"/>
      <c r="C112" s="7"/>
      <c r="D112" s="275"/>
      <c r="E112" s="205"/>
      <c r="F112" s="275"/>
      <c r="G112" s="34"/>
      <c r="H112" s="34"/>
      <c r="I112" s="34"/>
      <c r="J112" s="34"/>
      <c r="K112" s="34"/>
      <c r="L112" s="34"/>
      <c r="M112" s="215">
        <f t="shared" ref="M112:M175" si="6">SUM(G112:L112)</f>
        <v>0</v>
      </c>
      <c r="N112" s="215">
        <f t="shared" ref="N112:N175" si="7">M112*0.04</f>
        <v>0</v>
      </c>
      <c r="O112" s="256">
        <f t="shared" ref="O112:O175" si="8">SUM(M112:N112)</f>
        <v>0</v>
      </c>
      <c r="Z112" s="154"/>
      <c r="AA112" s="155"/>
    </row>
    <row r="113" spans="2:27">
      <c r="B113" s="197"/>
      <c r="C113" s="7"/>
      <c r="D113" s="275"/>
      <c r="E113" s="205"/>
      <c r="F113" s="275"/>
      <c r="G113" s="34"/>
      <c r="H113" s="34"/>
      <c r="I113" s="34"/>
      <c r="J113" s="34"/>
      <c r="K113" s="34"/>
      <c r="L113" s="34"/>
      <c r="M113" s="215">
        <f t="shared" si="6"/>
        <v>0</v>
      </c>
      <c r="N113" s="215">
        <f t="shared" si="7"/>
        <v>0</v>
      </c>
      <c r="O113" s="256">
        <f t="shared" si="8"/>
        <v>0</v>
      </c>
      <c r="Z113" s="154"/>
      <c r="AA113" s="155"/>
    </row>
    <row r="114" spans="2:27">
      <c r="B114" s="197"/>
      <c r="C114" s="7"/>
      <c r="D114" s="275"/>
      <c r="E114" s="205"/>
      <c r="F114" s="275"/>
      <c r="G114" s="34"/>
      <c r="H114" s="34"/>
      <c r="I114" s="34"/>
      <c r="J114" s="34"/>
      <c r="K114" s="34"/>
      <c r="L114" s="34"/>
      <c r="M114" s="215">
        <f t="shared" si="6"/>
        <v>0</v>
      </c>
      <c r="N114" s="215">
        <f t="shared" si="7"/>
        <v>0</v>
      </c>
      <c r="O114" s="256">
        <f t="shared" si="8"/>
        <v>0</v>
      </c>
      <c r="Z114" s="154"/>
      <c r="AA114" s="155"/>
    </row>
    <row r="115" spans="2:27">
      <c r="B115" s="197"/>
      <c r="C115" s="7"/>
      <c r="D115" s="275"/>
      <c r="E115" s="205"/>
      <c r="F115" s="275"/>
      <c r="G115" s="34"/>
      <c r="H115" s="34"/>
      <c r="I115" s="34"/>
      <c r="J115" s="34"/>
      <c r="K115" s="34"/>
      <c r="L115" s="34"/>
      <c r="M115" s="215">
        <f t="shared" si="6"/>
        <v>0</v>
      </c>
      <c r="N115" s="215">
        <f t="shared" si="7"/>
        <v>0</v>
      </c>
      <c r="O115" s="256">
        <f t="shared" si="8"/>
        <v>0</v>
      </c>
      <c r="Z115" s="154"/>
      <c r="AA115" s="155"/>
    </row>
    <row r="116" spans="2:27">
      <c r="B116" s="197"/>
      <c r="C116" s="7"/>
      <c r="D116" s="275"/>
      <c r="E116" s="205"/>
      <c r="F116" s="275"/>
      <c r="G116" s="34"/>
      <c r="H116" s="34"/>
      <c r="I116" s="34"/>
      <c r="J116" s="34"/>
      <c r="K116" s="34"/>
      <c r="L116" s="34"/>
      <c r="M116" s="215">
        <f t="shared" si="6"/>
        <v>0</v>
      </c>
      <c r="N116" s="215">
        <f t="shared" si="7"/>
        <v>0</v>
      </c>
      <c r="O116" s="256">
        <f t="shared" si="8"/>
        <v>0</v>
      </c>
      <c r="Z116" s="154"/>
      <c r="AA116" s="155"/>
    </row>
    <row r="117" spans="2:27">
      <c r="B117" s="197"/>
      <c r="C117" s="7"/>
      <c r="D117" s="275"/>
      <c r="E117" s="205"/>
      <c r="F117" s="275"/>
      <c r="G117" s="34"/>
      <c r="H117" s="34"/>
      <c r="I117" s="34"/>
      <c r="J117" s="34"/>
      <c r="K117" s="34"/>
      <c r="L117" s="34"/>
      <c r="M117" s="215">
        <f t="shared" si="6"/>
        <v>0</v>
      </c>
      <c r="N117" s="215">
        <f t="shared" si="7"/>
        <v>0</v>
      </c>
      <c r="O117" s="256">
        <f t="shared" si="8"/>
        <v>0</v>
      </c>
      <c r="Z117" s="154"/>
      <c r="AA117" s="155"/>
    </row>
    <row r="118" spans="2:27">
      <c r="B118" s="197"/>
      <c r="C118" s="7"/>
      <c r="D118" s="275"/>
      <c r="E118" s="205"/>
      <c r="F118" s="275"/>
      <c r="G118" s="34"/>
      <c r="H118" s="34"/>
      <c r="I118" s="34"/>
      <c r="J118" s="34"/>
      <c r="K118" s="34"/>
      <c r="L118" s="34"/>
      <c r="M118" s="215">
        <f t="shared" si="6"/>
        <v>0</v>
      </c>
      <c r="N118" s="215">
        <f t="shared" si="7"/>
        <v>0</v>
      </c>
      <c r="O118" s="256">
        <f t="shared" si="8"/>
        <v>0</v>
      </c>
      <c r="Z118" s="154"/>
      <c r="AA118" s="155"/>
    </row>
    <row r="119" spans="2:27">
      <c r="B119" s="197"/>
      <c r="C119" s="7"/>
      <c r="D119" s="275"/>
      <c r="E119" s="205"/>
      <c r="F119" s="275"/>
      <c r="G119" s="34"/>
      <c r="H119" s="34"/>
      <c r="I119" s="34"/>
      <c r="J119" s="34"/>
      <c r="K119" s="34"/>
      <c r="L119" s="34"/>
      <c r="M119" s="215">
        <f t="shared" si="6"/>
        <v>0</v>
      </c>
      <c r="N119" s="215">
        <f t="shared" si="7"/>
        <v>0</v>
      </c>
      <c r="O119" s="256">
        <f t="shared" si="8"/>
        <v>0</v>
      </c>
      <c r="Z119" s="154"/>
      <c r="AA119" s="155"/>
    </row>
    <row r="120" spans="2:27">
      <c r="B120" s="197"/>
      <c r="C120" s="7"/>
      <c r="D120" s="275"/>
      <c r="E120" s="205"/>
      <c r="F120" s="275"/>
      <c r="G120" s="34"/>
      <c r="H120" s="34"/>
      <c r="I120" s="34"/>
      <c r="J120" s="34"/>
      <c r="K120" s="34"/>
      <c r="L120" s="34"/>
      <c r="M120" s="215">
        <f t="shared" si="6"/>
        <v>0</v>
      </c>
      <c r="N120" s="215">
        <f t="shared" si="7"/>
        <v>0</v>
      </c>
      <c r="O120" s="256">
        <f t="shared" si="8"/>
        <v>0</v>
      </c>
      <c r="Z120" s="154"/>
      <c r="AA120" s="155"/>
    </row>
    <row r="121" spans="2:27">
      <c r="B121" s="197"/>
      <c r="C121" s="7"/>
      <c r="D121" s="275"/>
      <c r="E121" s="205"/>
      <c r="F121" s="275"/>
      <c r="G121" s="34"/>
      <c r="H121" s="34"/>
      <c r="I121" s="34"/>
      <c r="J121" s="34"/>
      <c r="K121" s="34"/>
      <c r="L121" s="34"/>
      <c r="M121" s="215">
        <f t="shared" si="6"/>
        <v>0</v>
      </c>
      <c r="N121" s="215">
        <f t="shared" si="7"/>
        <v>0</v>
      </c>
      <c r="O121" s="256">
        <f t="shared" si="8"/>
        <v>0</v>
      </c>
      <c r="Z121" s="154"/>
      <c r="AA121" s="155"/>
    </row>
    <row r="122" spans="2:27">
      <c r="B122" s="197"/>
      <c r="C122" s="7"/>
      <c r="D122" s="275"/>
      <c r="E122" s="205"/>
      <c r="F122" s="275"/>
      <c r="G122" s="34"/>
      <c r="H122" s="34"/>
      <c r="I122" s="34"/>
      <c r="J122" s="34"/>
      <c r="K122" s="34"/>
      <c r="L122" s="34"/>
      <c r="M122" s="215">
        <f t="shared" si="6"/>
        <v>0</v>
      </c>
      <c r="N122" s="215">
        <f t="shared" si="7"/>
        <v>0</v>
      </c>
      <c r="O122" s="256">
        <f t="shared" si="8"/>
        <v>0</v>
      </c>
      <c r="Z122" s="154"/>
      <c r="AA122" s="155"/>
    </row>
    <row r="123" spans="2:27">
      <c r="B123" s="197"/>
      <c r="C123" s="7"/>
      <c r="D123" s="275"/>
      <c r="E123" s="205"/>
      <c r="F123" s="275"/>
      <c r="G123" s="34"/>
      <c r="H123" s="34"/>
      <c r="I123" s="34"/>
      <c r="J123" s="34"/>
      <c r="K123" s="34"/>
      <c r="L123" s="34"/>
      <c r="M123" s="215">
        <f t="shared" si="6"/>
        <v>0</v>
      </c>
      <c r="N123" s="215">
        <f t="shared" si="7"/>
        <v>0</v>
      </c>
      <c r="O123" s="256">
        <f t="shared" si="8"/>
        <v>0</v>
      </c>
      <c r="Z123" s="154"/>
      <c r="AA123" s="155"/>
    </row>
    <row r="124" spans="2:27">
      <c r="B124" s="197"/>
      <c r="C124" s="7"/>
      <c r="D124" s="275"/>
      <c r="E124" s="205"/>
      <c r="F124" s="275"/>
      <c r="G124" s="34"/>
      <c r="H124" s="34"/>
      <c r="I124" s="34"/>
      <c r="J124" s="34"/>
      <c r="K124" s="34"/>
      <c r="L124" s="34"/>
      <c r="M124" s="215">
        <f t="shared" si="6"/>
        <v>0</v>
      </c>
      <c r="N124" s="215">
        <f t="shared" si="7"/>
        <v>0</v>
      </c>
      <c r="O124" s="256">
        <f t="shared" si="8"/>
        <v>0</v>
      </c>
      <c r="Z124" s="154"/>
      <c r="AA124" s="155"/>
    </row>
    <row r="125" spans="2:27">
      <c r="B125" s="197"/>
      <c r="C125" s="7"/>
      <c r="D125" s="275"/>
      <c r="E125" s="205"/>
      <c r="F125" s="275"/>
      <c r="G125" s="34"/>
      <c r="H125" s="34"/>
      <c r="I125" s="34"/>
      <c r="J125" s="34"/>
      <c r="K125" s="34"/>
      <c r="L125" s="34"/>
      <c r="M125" s="215">
        <f t="shared" si="6"/>
        <v>0</v>
      </c>
      <c r="N125" s="215">
        <f t="shared" si="7"/>
        <v>0</v>
      </c>
      <c r="O125" s="256">
        <f t="shared" si="8"/>
        <v>0</v>
      </c>
      <c r="Z125" s="154"/>
      <c r="AA125" s="155"/>
    </row>
    <row r="126" spans="2:27">
      <c r="B126" s="197"/>
      <c r="C126" s="7"/>
      <c r="D126" s="275"/>
      <c r="E126" s="205"/>
      <c r="F126" s="275"/>
      <c r="G126" s="34"/>
      <c r="H126" s="34"/>
      <c r="I126" s="34"/>
      <c r="J126" s="34"/>
      <c r="K126" s="34"/>
      <c r="L126" s="34"/>
      <c r="M126" s="215">
        <f t="shared" si="6"/>
        <v>0</v>
      </c>
      <c r="N126" s="215">
        <f t="shared" si="7"/>
        <v>0</v>
      </c>
      <c r="O126" s="256">
        <f t="shared" si="8"/>
        <v>0</v>
      </c>
      <c r="Z126" s="154"/>
      <c r="AA126" s="155"/>
    </row>
    <row r="127" spans="2:27">
      <c r="B127" s="197"/>
      <c r="C127" s="7"/>
      <c r="D127" s="275"/>
      <c r="E127" s="205"/>
      <c r="F127" s="275"/>
      <c r="G127" s="34"/>
      <c r="H127" s="34"/>
      <c r="I127" s="34"/>
      <c r="J127" s="34"/>
      <c r="K127" s="34"/>
      <c r="L127" s="34"/>
      <c r="M127" s="215">
        <f t="shared" si="6"/>
        <v>0</v>
      </c>
      <c r="N127" s="215">
        <f t="shared" si="7"/>
        <v>0</v>
      </c>
      <c r="O127" s="256">
        <f t="shared" si="8"/>
        <v>0</v>
      </c>
      <c r="Z127" s="154"/>
      <c r="AA127" s="155"/>
    </row>
    <row r="128" spans="2:27">
      <c r="B128" s="197"/>
      <c r="C128" s="7"/>
      <c r="D128" s="275"/>
      <c r="E128" s="205"/>
      <c r="F128" s="275"/>
      <c r="G128" s="34"/>
      <c r="H128" s="34"/>
      <c r="I128" s="34"/>
      <c r="J128" s="34"/>
      <c r="K128" s="34"/>
      <c r="L128" s="34"/>
      <c r="M128" s="215">
        <f t="shared" si="6"/>
        <v>0</v>
      </c>
      <c r="N128" s="215">
        <f t="shared" si="7"/>
        <v>0</v>
      </c>
      <c r="O128" s="256">
        <f t="shared" si="8"/>
        <v>0</v>
      </c>
      <c r="Z128" s="154"/>
      <c r="AA128" s="155"/>
    </row>
    <row r="129" spans="2:27">
      <c r="B129" s="197"/>
      <c r="C129" s="7"/>
      <c r="D129" s="275"/>
      <c r="E129" s="205"/>
      <c r="F129" s="275"/>
      <c r="G129" s="34"/>
      <c r="H129" s="34"/>
      <c r="I129" s="34"/>
      <c r="J129" s="34"/>
      <c r="K129" s="34"/>
      <c r="L129" s="34"/>
      <c r="M129" s="215">
        <f t="shared" si="6"/>
        <v>0</v>
      </c>
      <c r="N129" s="215">
        <f t="shared" si="7"/>
        <v>0</v>
      </c>
      <c r="O129" s="256">
        <f t="shared" si="8"/>
        <v>0</v>
      </c>
      <c r="Z129" s="154"/>
      <c r="AA129" s="155"/>
    </row>
    <row r="130" spans="2:27">
      <c r="B130" s="197"/>
      <c r="C130" s="7"/>
      <c r="D130" s="275"/>
      <c r="E130" s="205"/>
      <c r="F130" s="275"/>
      <c r="G130" s="34"/>
      <c r="H130" s="34"/>
      <c r="I130" s="34"/>
      <c r="J130" s="34"/>
      <c r="K130" s="34"/>
      <c r="L130" s="34"/>
      <c r="M130" s="215">
        <f t="shared" si="6"/>
        <v>0</v>
      </c>
      <c r="N130" s="215">
        <f t="shared" si="7"/>
        <v>0</v>
      </c>
      <c r="O130" s="256">
        <f t="shared" si="8"/>
        <v>0</v>
      </c>
      <c r="Z130" s="154"/>
      <c r="AA130" s="155"/>
    </row>
    <row r="131" spans="2:27">
      <c r="B131" s="197"/>
      <c r="C131" s="7"/>
      <c r="D131" s="275"/>
      <c r="E131" s="205"/>
      <c r="F131" s="275"/>
      <c r="G131" s="34"/>
      <c r="H131" s="34"/>
      <c r="I131" s="34"/>
      <c r="J131" s="34"/>
      <c r="K131" s="34"/>
      <c r="L131" s="34"/>
      <c r="M131" s="215">
        <f t="shared" si="6"/>
        <v>0</v>
      </c>
      <c r="N131" s="215">
        <f t="shared" si="7"/>
        <v>0</v>
      </c>
      <c r="O131" s="256">
        <f t="shared" si="8"/>
        <v>0</v>
      </c>
      <c r="Z131" s="154"/>
      <c r="AA131" s="155"/>
    </row>
    <row r="132" spans="2:27">
      <c r="B132" s="197"/>
      <c r="C132" s="7"/>
      <c r="D132" s="275"/>
      <c r="E132" s="205"/>
      <c r="F132" s="275"/>
      <c r="G132" s="34"/>
      <c r="H132" s="34"/>
      <c r="I132" s="34"/>
      <c r="J132" s="34"/>
      <c r="K132" s="34"/>
      <c r="L132" s="34"/>
      <c r="M132" s="215">
        <f t="shared" si="6"/>
        <v>0</v>
      </c>
      <c r="N132" s="215">
        <f t="shared" si="7"/>
        <v>0</v>
      </c>
      <c r="O132" s="256">
        <f t="shared" si="8"/>
        <v>0</v>
      </c>
      <c r="Z132" s="154"/>
      <c r="AA132" s="155"/>
    </row>
    <row r="133" spans="2:27">
      <c r="B133" s="197"/>
      <c r="C133" s="7"/>
      <c r="D133" s="275"/>
      <c r="E133" s="205"/>
      <c r="F133" s="275"/>
      <c r="G133" s="34"/>
      <c r="H133" s="34"/>
      <c r="I133" s="34"/>
      <c r="J133" s="34"/>
      <c r="K133" s="34"/>
      <c r="L133" s="34"/>
      <c r="M133" s="215">
        <f t="shared" si="6"/>
        <v>0</v>
      </c>
      <c r="N133" s="215">
        <f t="shared" si="7"/>
        <v>0</v>
      </c>
      <c r="O133" s="256">
        <f t="shared" si="8"/>
        <v>0</v>
      </c>
      <c r="Z133" s="154"/>
      <c r="AA133" s="155"/>
    </row>
    <row r="134" spans="2:27">
      <c r="B134" s="197"/>
      <c r="C134" s="7"/>
      <c r="D134" s="275"/>
      <c r="E134" s="205"/>
      <c r="F134" s="275"/>
      <c r="G134" s="34"/>
      <c r="H134" s="34"/>
      <c r="I134" s="34"/>
      <c r="J134" s="34"/>
      <c r="K134" s="34"/>
      <c r="L134" s="34"/>
      <c r="M134" s="215">
        <f t="shared" si="6"/>
        <v>0</v>
      </c>
      <c r="N134" s="215">
        <f t="shared" si="7"/>
        <v>0</v>
      </c>
      <c r="O134" s="256">
        <f t="shared" si="8"/>
        <v>0</v>
      </c>
      <c r="Z134" s="154"/>
      <c r="AA134" s="155"/>
    </row>
    <row r="135" spans="2:27">
      <c r="B135" s="197"/>
      <c r="C135" s="7"/>
      <c r="D135" s="275"/>
      <c r="E135" s="205"/>
      <c r="F135" s="275"/>
      <c r="G135" s="34"/>
      <c r="H135" s="34"/>
      <c r="I135" s="34"/>
      <c r="J135" s="34"/>
      <c r="K135" s="34"/>
      <c r="L135" s="34"/>
      <c r="M135" s="215">
        <f t="shared" si="6"/>
        <v>0</v>
      </c>
      <c r="N135" s="215">
        <f t="shared" si="7"/>
        <v>0</v>
      </c>
      <c r="O135" s="256">
        <f t="shared" si="8"/>
        <v>0</v>
      </c>
      <c r="Z135" s="154"/>
      <c r="AA135" s="155"/>
    </row>
    <row r="136" spans="2:27">
      <c r="B136" s="197"/>
      <c r="C136" s="7"/>
      <c r="D136" s="275"/>
      <c r="E136" s="205"/>
      <c r="F136" s="275"/>
      <c r="G136" s="34"/>
      <c r="H136" s="34"/>
      <c r="I136" s="34"/>
      <c r="J136" s="34"/>
      <c r="K136" s="34"/>
      <c r="L136" s="34"/>
      <c r="M136" s="215">
        <f t="shared" si="6"/>
        <v>0</v>
      </c>
      <c r="N136" s="215">
        <f t="shared" si="7"/>
        <v>0</v>
      </c>
      <c r="O136" s="256">
        <f t="shared" si="8"/>
        <v>0</v>
      </c>
      <c r="Z136" s="154"/>
      <c r="AA136" s="155"/>
    </row>
    <row r="137" spans="2:27">
      <c r="B137" s="197"/>
      <c r="C137" s="7"/>
      <c r="D137" s="275"/>
      <c r="E137" s="205"/>
      <c r="F137" s="275"/>
      <c r="G137" s="34"/>
      <c r="H137" s="34"/>
      <c r="I137" s="34"/>
      <c r="J137" s="34"/>
      <c r="K137" s="34"/>
      <c r="L137" s="34"/>
      <c r="M137" s="215">
        <f t="shared" si="6"/>
        <v>0</v>
      </c>
      <c r="N137" s="215">
        <f t="shared" si="7"/>
        <v>0</v>
      </c>
      <c r="O137" s="256">
        <f t="shared" si="8"/>
        <v>0</v>
      </c>
      <c r="Z137" s="154"/>
      <c r="AA137" s="155"/>
    </row>
    <row r="138" spans="2:27">
      <c r="B138" s="197"/>
      <c r="C138" s="7"/>
      <c r="D138" s="275"/>
      <c r="E138" s="205"/>
      <c r="F138" s="275"/>
      <c r="G138" s="34"/>
      <c r="H138" s="34"/>
      <c r="I138" s="34"/>
      <c r="J138" s="34"/>
      <c r="K138" s="34"/>
      <c r="L138" s="34"/>
      <c r="M138" s="215">
        <f t="shared" si="6"/>
        <v>0</v>
      </c>
      <c r="N138" s="215">
        <f t="shared" si="7"/>
        <v>0</v>
      </c>
      <c r="O138" s="256">
        <f t="shared" si="8"/>
        <v>0</v>
      </c>
      <c r="Z138" s="154"/>
      <c r="AA138" s="155"/>
    </row>
    <row r="139" spans="2:27">
      <c r="B139" s="197"/>
      <c r="C139" s="7"/>
      <c r="D139" s="275"/>
      <c r="E139" s="205"/>
      <c r="F139" s="275"/>
      <c r="G139" s="34"/>
      <c r="H139" s="34"/>
      <c r="I139" s="34"/>
      <c r="J139" s="34"/>
      <c r="K139" s="34"/>
      <c r="L139" s="34"/>
      <c r="M139" s="215">
        <f t="shared" si="6"/>
        <v>0</v>
      </c>
      <c r="N139" s="215">
        <f t="shared" si="7"/>
        <v>0</v>
      </c>
      <c r="O139" s="256">
        <f t="shared" si="8"/>
        <v>0</v>
      </c>
      <c r="Z139" s="154"/>
      <c r="AA139" s="155"/>
    </row>
    <row r="140" spans="2:27">
      <c r="B140" s="197"/>
      <c r="C140" s="7"/>
      <c r="D140" s="275"/>
      <c r="E140" s="205"/>
      <c r="F140" s="275"/>
      <c r="G140" s="34"/>
      <c r="H140" s="34"/>
      <c r="I140" s="34"/>
      <c r="J140" s="34"/>
      <c r="K140" s="34"/>
      <c r="L140" s="34"/>
      <c r="M140" s="215">
        <f t="shared" si="6"/>
        <v>0</v>
      </c>
      <c r="N140" s="215">
        <f t="shared" si="7"/>
        <v>0</v>
      </c>
      <c r="O140" s="256">
        <f t="shared" si="8"/>
        <v>0</v>
      </c>
      <c r="Z140" s="154"/>
      <c r="AA140" s="155"/>
    </row>
    <row r="141" spans="2:27">
      <c r="B141" s="197"/>
      <c r="C141" s="7"/>
      <c r="D141" s="275"/>
      <c r="E141" s="205"/>
      <c r="F141" s="275"/>
      <c r="G141" s="34"/>
      <c r="H141" s="34"/>
      <c r="I141" s="34"/>
      <c r="J141" s="34"/>
      <c r="K141" s="34"/>
      <c r="L141" s="34"/>
      <c r="M141" s="215">
        <f t="shared" si="6"/>
        <v>0</v>
      </c>
      <c r="N141" s="215">
        <f t="shared" si="7"/>
        <v>0</v>
      </c>
      <c r="O141" s="256">
        <f t="shared" si="8"/>
        <v>0</v>
      </c>
      <c r="Z141" s="154"/>
      <c r="AA141" s="155"/>
    </row>
    <row r="142" spans="2:27">
      <c r="B142" s="197"/>
      <c r="C142" s="7"/>
      <c r="D142" s="275"/>
      <c r="E142" s="205"/>
      <c r="F142" s="275"/>
      <c r="G142" s="34"/>
      <c r="H142" s="34"/>
      <c r="I142" s="34"/>
      <c r="J142" s="34"/>
      <c r="K142" s="34"/>
      <c r="L142" s="34"/>
      <c r="M142" s="215">
        <f t="shared" si="6"/>
        <v>0</v>
      </c>
      <c r="N142" s="215">
        <f t="shared" si="7"/>
        <v>0</v>
      </c>
      <c r="O142" s="256">
        <f t="shared" si="8"/>
        <v>0</v>
      </c>
      <c r="Z142" s="154"/>
      <c r="AA142" s="155"/>
    </row>
    <row r="143" spans="2:27">
      <c r="B143" s="197"/>
      <c r="C143" s="7"/>
      <c r="D143" s="275"/>
      <c r="E143" s="205"/>
      <c r="F143" s="275"/>
      <c r="G143" s="34"/>
      <c r="H143" s="34"/>
      <c r="I143" s="34"/>
      <c r="J143" s="34"/>
      <c r="K143" s="34"/>
      <c r="L143" s="34"/>
      <c r="M143" s="215">
        <f t="shared" si="6"/>
        <v>0</v>
      </c>
      <c r="N143" s="215">
        <f t="shared" si="7"/>
        <v>0</v>
      </c>
      <c r="O143" s="256">
        <f t="shared" si="8"/>
        <v>0</v>
      </c>
      <c r="Z143" s="154"/>
      <c r="AA143" s="155"/>
    </row>
    <row r="144" spans="2:27">
      <c r="B144" s="197"/>
      <c r="C144" s="7"/>
      <c r="D144" s="275"/>
      <c r="E144" s="205"/>
      <c r="F144" s="275"/>
      <c r="G144" s="34"/>
      <c r="H144" s="34"/>
      <c r="I144" s="34"/>
      <c r="J144" s="34"/>
      <c r="K144" s="34"/>
      <c r="L144" s="34"/>
      <c r="M144" s="215">
        <f t="shared" si="6"/>
        <v>0</v>
      </c>
      <c r="N144" s="215">
        <f t="shared" si="7"/>
        <v>0</v>
      </c>
      <c r="O144" s="256">
        <f t="shared" si="8"/>
        <v>0</v>
      </c>
      <c r="Z144" s="154"/>
      <c r="AA144" s="155"/>
    </row>
    <row r="145" spans="2:27">
      <c r="B145" s="197"/>
      <c r="C145" s="7"/>
      <c r="D145" s="275"/>
      <c r="E145" s="205"/>
      <c r="F145" s="275"/>
      <c r="G145" s="34"/>
      <c r="H145" s="34"/>
      <c r="I145" s="34"/>
      <c r="J145" s="34"/>
      <c r="K145" s="34"/>
      <c r="L145" s="34"/>
      <c r="M145" s="215">
        <f t="shared" si="6"/>
        <v>0</v>
      </c>
      <c r="N145" s="215">
        <f t="shared" si="7"/>
        <v>0</v>
      </c>
      <c r="O145" s="256">
        <f t="shared" si="8"/>
        <v>0</v>
      </c>
      <c r="Z145" s="154"/>
      <c r="AA145" s="155"/>
    </row>
    <row r="146" spans="2:27">
      <c r="B146" s="197"/>
      <c r="C146" s="7"/>
      <c r="D146" s="275"/>
      <c r="E146" s="205"/>
      <c r="F146" s="275"/>
      <c r="G146" s="34"/>
      <c r="H146" s="34"/>
      <c r="I146" s="34"/>
      <c r="J146" s="34"/>
      <c r="K146" s="34"/>
      <c r="L146" s="34"/>
      <c r="M146" s="215">
        <f t="shared" si="6"/>
        <v>0</v>
      </c>
      <c r="N146" s="215">
        <f t="shared" si="7"/>
        <v>0</v>
      </c>
      <c r="O146" s="256">
        <f t="shared" si="8"/>
        <v>0</v>
      </c>
      <c r="Z146" s="154"/>
      <c r="AA146" s="155"/>
    </row>
    <row r="147" spans="2:27">
      <c r="B147" s="197"/>
      <c r="C147" s="7"/>
      <c r="D147" s="275"/>
      <c r="E147" s="205"/>
      <c r="F147" s="275"/>
      <c r="G147" s="34"/>
      <c r="H147" s="34"/>
      <c r="I147" s="34"/>
      <c r="J147" s="34"/>
      <c r="K147" s="34"/>
      <c r="L147" s="34"/>
      <c r="M147" s="215">
        <f t="shared" si="6"/>
        <v>0</v>
      </c>
      <c r="N147" s="215">
        <f t="shared" si="7"/>
        <v>0</v>
      </c>
      <c r="O147" s="256">
        <f t="shared" si="8"/>
        <v>0</v>
      </c>
      <c r="Z147" s="154"/>
      <c r="AA147" s="155"/>
    </row>
    <row r="148" spans="2:27">
      <c r="B148" s="197"/>
      <c r="C148" s="7"/>
      <c r="D148" s="275"/>
      <c r="E148" s="205"/>
      <c r="F148" s="275"/>
      <c r="G148" s="34"/>
      <c r="H148" s="34"/>
      <c r="I148" s="34"/>
      <c r="J148" s="34"/>
      <c r="K148" s="34"/>
      <c r="L148" s="34"/>
      <c r="M148" s="215">
        <f t="shared" si="6"/>
        <v>0</v>
      </c>
      <c r="N148" s="215">
        <f t="shared" si="7"/>
        <v>0</v>
      </c>
      <c r="O148" s="256">
        <f t="shared" si="8"/>
        <v>0</v>
      </c>
      <c r="Z148" s="154"/>
      <c r="AA148" s="155"/>
    </row>
    <row r="149" spans="2:27">
      <c r="B149" s="197"/>
      <c r="C149" s="7"/>
      <c r="D149" s="275"/>
      <c r="E149" s="205"/>
      <c r="F149" s="275"/>
      <c r="G149" s="34"/>
      <c r="H149" s="34"/>
      <c r="I149" s="34"/>
      <c r="J149" s="34"/>
      <c r="K149" s="34"/>
      <c r="L149" s="34"/>
      <c r="M149" s="215">
        <f t="shared" si="6"/>
        <v>0</v>
      </c>
      <c r="N149" s="215">
        <f t="shared" si="7"/>
        <v>0</v>
      </c>
      <c r="O149" s="256">
        <f t="shared" si="8"/>
        <v>0</v>
      </c>
      <c r="Z149" s="154"/>
      <c r="AA149" s="155"/>
    </row>
    <row r="150" spans="2:27">
      <c r="B150" s="197"/>
      <c r="C150" s="7"/>
      <c r="D150" s="275"/>
      <c r="E150" s="205"/>
      <c r="F150" s="275"/>
      <c r="G150" s="34"/>
      <c r="H150" s="34"/>
      <c r="I150" s="34"/>
      <c r="J150" s="34"/>
      <c r="K150" s="34"/>
      <c r="L150" s="34"/>
      <c r="M150" s="215">
        <f t="shared" si="6"/>
        <v>0</v>
      </c>
      <c r="N150" s="215">
        <f t="shared" si="7"/>
        <v>0</v>
      </c>
      <c r="O150" s="256">
        <f t="shared" si="8"/>
        <v>0</v>
      </c>
      <c r="Z150" s="154"/>
      <c r="AA150" s="155"/>
    </row>
    <row r="151" spans="2:27">
      <c r="B151" s="197"/>
      <c r="C151" s="7"/>
      <c r="D151" s="275"/>
      <c r="E151" s="205"/>
      <c r="F151" s="275"/>
      <c r="G151" s="34"/>
      <c r="H151" s="34"/>
      <c r="I151" s="34"/>
      <c r="J151" s="34"/>
      <c r="K151" s="34"/>
      <c r="L151" s="34"/>
      <c r="M151" s="215">
        <f t="shared" si="6"/>
        <v>0</v>
      </c>
      <c r="N151" s="215">
        <f t="shared" si="7"/>
        <v>0</v>
      </c>
      <c r="O151" s="256">
        <f t="shared" si="8"/>
        <v>0</v>
      </c>
      <c r="Z151" s="154"/>
      <c r="AA151" s="155"/>
    </row>
    <row r="152" spans="2:27">
      <c r="B152" s="197"/>
      <c r="C152" s="7"/>
      <c r="D152" s="275"/>
      <c r="E152" s="205"/>
      <c r="F152" s="275"/>
      <c r="G152" s="34"/>
      <c r="H152" s="34"/>
      <c r="I152" s="34"/>
      <c r="J152" s="34"/>
      <c r="K152" s="34"/>
      <c r="L152" s="34"/>
      <c r="M152" s="215">
        <f t="shared" si="6"/>
        <v>0</v>
      </c>
      <c r="N152" s="215">
        <f t="shared" si="7"/>
        <v>0</v>
      </c>
      <c r="O152" s="256">
        <f t="shared" si="8"/>
        <v>0</v>
      </c>
      <c r="Z152" s="154"/>
      <c r="AA152" s="155"/>
    </row>
    <row r="153" spans="2:27">
      <c r="B153" s="197"/>
      <c r="C153" s="7"/>
      <c r="D153" s="275"/>
      <c r="E153" s="205"/>
      <c r="F153" s="275"/>
      <c r="G153" s="34"/>
      <c r="H153" s="34"/>
      <c r="I153" s="34"/>
      <c r="J153" s="34"/>
      <c r="K153" s="34"/>
      <c r="L153" s="34"/>
      <c r="M153" s="215">
        <f t="shared" si="6"/>
        <v>0</v>
      </c>
      <c r="N153" s="215">
        <f t="shared" si="7"/>
        <v>0</v>
      </c>
      <c r="O153" s="256">
        <f t="shared" si="8"/>
        <v>0</v>
      </c>
      <c r="Z153" s="154"/>
      <c r="AA153" s="155"/>
    </row>
    <row r="154" spans="2:27">
      <c r="B154" s="197"/>
      <c r="C154" s="7"/>
      <c r="D154" s="275"/>
      <c r="E154" s="205"/>
      <c r="F154" s="275"/>
      <c r="G154" s="34"/>
      <c r="H154" s="34"/>
      <c r="I154" s="34"/>
      <c r="J154" s="34"/>
      <c r="K154" s="34"/>
      <c r="L154" s="34"/>
      <c r="M154" s="215">
        <f t="shared" si="6"/>
        <v>0</v>
      </c>
      <c r="N154" s="215">
        <f t="shared" si="7"/>
        <v>0</v>
      </c>
      <c r="O154" s="256">
        <f t="shared" si="8"/>
        <v>0</v>
      </c>
      <c r="Z154" s="154"/>
      <c r="AA154" s="155"/>
    </row>
    <row r="155" spans="2:27">
      <c r="B155" s="197"/>
      <c r="C155" s="7"/>
      <c r="D155" s="275"/>
      <c r="E155" s="205"/>
      <c r="F155" s="275"/>
      <c r="G155" s="34"/>
      <c r="H155" s="34"/>
      <c r="I155" s="34"/>
      <c r="J155" s="34"/>
      <c r="K155" s="34"/>
      <c r="L155" s="34"/>
      <c r="M155" s="215">
        <f t="shared" si="6"/>
        <v>0</v>
      </c>
      <c r="N155" s="215">
        <f t="shared" si="7"/>
        <v>0</v>
      </c>
      <c r="O155" s="256">
        <f t="shared" si="8"/>
        <v>0</v>
      </c>
      <c r="Z155" s="154"/>
      <c r="AA155" s="155"/>
    </row>
    <row r="156" spans="2:27">
      <c r="B156" s="197"/>
      <c r="C156" s="7"/>
      <c r="D156" s="275"/>
      <c r="E156" s="205"/>
      <c r="F156" s="275"/>
      <c r="G156" s="34"/>
      <c r="H156" s="34"/>
      <c r="I156" s="34"/>
      <c r="J156" s="34"/>
      <c r="K156" s="34"/>
      <c r="L156" s="34"/>
      <c r="M156" s="215">
        <f t="shared" si="6"/>
        <v>0</v>
      </c>
      <c r="N156" s="215">
        <f t="shared" si="7"/>
        <v>0</v>
      </c>
      <c r="O156" s="256">
        <f t="shared" si="8"/>
        <v>0</v>
      </c>
      <c r="Z156" s="154"/>
      <c r="AA156" s="155"/>
    </row>
    <row r="157" spans="2:27">
      <c r="B157" s="197"/>
      <c r="C157" s="7"/>
      <c r="D157" s="275"/>
      <c r="E157" s="205"/>
      <c r="F157" s="275"/>
      <c r="G157" s="34"/>
      <c r="H157" s="34"/>
      <c r="I157" s="34"/>
      <c r="J157" s="34"/>
      <c r="K157" s="34"/>
      <c r="L157" s="34"/>
      <c r="M157" s="215">
        <f t="shared" si="6"/>
        <v>0</v>
      </c>
      <c r="N157" s="215">
        <f t="shared" si="7"/>
        <v>0</v>
      </c>
      <c r="O157" s="256">
        <f t="shared" si="8"/>
        <v>0</v>
      </c>
      <c r="Z157" s="154"/>
      <c r="AA157" s="155"/>
    </row>
    <row r="158" spans="2:27">
      <c r="B158" s="197"/>
      <c r="C158" s="7"/>
      <c r="D158" s="275"/>
      <c r="E158" s="205"/>
      <c r="F158" s="275"/>
      <c r="G158" s="34"/>
      <c r="H158" s="34"/>
      <c r="I158" s="34"/>
      <c r="J158" s="34"/>
      <c r="K158" s="34"/>
      <c r="L158" s="34"/>
      <c r="M158" s="215">
        <f t="shared" si="6"/>
        <v>0</v>
      </c>
      <c r="N158" s="215">
        <f t="shared" si="7"/>
        <v>0</v>
      </c>
      <c r="O158" s="256">
        <f t="shared" si="8"/>
        <v>0</v>
      </c>
      <c r="Z158" s="154"/>
      <c r="AA158" s="155"/>
    </row>
    <row r="159" spans="2:27">
      <c r="B159" s="197"/>
      <c r="C159" s="7"/>
      <c r="D159" s="275"/>
      <c r="E159" s="205"/>
      <c r="F159" s="275"/>
      <c r="G159" s="34"/>
      <c r="H159" s="34"/>
      <c r="I159" s="34"/>
      <c r="J159" s="34"/>
      <c r="K159" s="34"/>
      <c r="L159" s="34"/>
      <c r="M159" s="215">
        <f t="shared" si="6"/>
        <v>0</v>
      </c>
      <c r="N159" s="215">
        <f t="shared" si="7"/>
        <v>0</v>
      </c>
      <c r="O159" s="256">
        <f t="shared" si="8"/>
        <v>0</v>
      </c>
      <c r="Z159" s="154"/>
      <c r="AA159" s="155"/>
    </row>
    <row r="160" spans="2:27">
      <c r="B160" s="197"/>
      <c r="C160" s="7"/>
      <c r="D160" s="275"/>
      <c r="E160" s="205"/>
      <c r="F160" s="275"/>
      <c r="G160" s="34"/>
      <c r="H160" s="34"/>
      <c r="I160" s="34"/>
      <c r="J160" s="34"/>
      <c r="K160" s="34"/>
      <c r="L160" s="34"/>
      <c r="M160" s="215">
        <f t="shared" si="6"/>
        <v>0</v>
      </c>
      <c r="N160" s="215">
        <f t="shared" si="7"/>
        <v>0</v>
      </c>
      <c r="O160" s="256">
        <f t="shared" si="8"/>
        <v>0</v>
      </c>
      <c r="Z160" s="154"/>
      <c r="AA160" s="155"/>
    </row>
    <row r="161" spans="2:27">
      <c r="B161" s="197"/>
      <c r="C161" s="7"/>
      <c r="D161" s="275"/>
      <c r="E161" s="205"/>
      <c r="F161" s="275"/>
      <c r="G161" s="34"/>
      <c r="H161" s="34"/>
      <c r="I161" s="34"/>
      <c r="J161" s="34"/>
      <c r="K161" s="34"/>
      <c r="L161" s="34"/>
      <c r="M161" s="215">
        <f t="shared" si="6"/>
        <v>0</v>
      </c>
      <c r="N161" s="215">
        <f t="shared" si="7"/>
        <v>0</v>
      </c>
      <c r="O161" s="256">
        <f t="shared" si="8"/>
        <v>0</v>
      </c>
      <c r="Z161" s="154"/>
      <c r="AA161" s="155"/>
    </row>
    <row r="162" spans="2:27">
      <c r="B162" s="197"/>
      <c r="C162" s="7"/>
      <c r="D162" s="275"/>
      <c r="E162" s="205"/>
      <c r="F162" s="275"/>
      <c r="G162" s="34"/>
      <c r="H162" s="34"/>
      <c r="I162" s="34"/>
      <c r="J162" s="34"/>
      <c r="K162" s="34"/>
      <c r="L162" s="34"/>
      <c r="M162" s="215">
        <f t="shared" si="6"/>
        <v>0</v>
      </c>
      <c r="N162" s="215">
        <f t="shared" si="7"/>
        <v>0</v>
      </c>
      <c r="O162" s="256">
        <f t="shared" si="8"/>
        <v>0</v>
      </c>
      <c r="Z162" s="154"/>
      <c r="AA162" s="155"/>
    </row>
    <row r="163" spans="2:27">
      <c r="B163" s="197"/>
      <c r="C163" s="7"/>
      <c r="D163" s="275"/>
      <c r="E163" s="205"/>
      <c r="F163" s="275"/>
      <c r="G163" s="34"/>
      <c r="H163" s="34"/>
      <c r="I163" s="34"/>
      <c r="J163" s="34"/>
      <c r="K163" s="34"/>
      <c r="L163" s="34"/>
      <c r="M163" s="215">
        <f t="shared" si="6"/>
        <v>0</v>
      </c>
      <c r="N163" s="215">
        <f t="shared" si="7"/>
        <v>0</v>
      </c>
      <c r="O163" s="256">
        <f t="shared" si="8"/>
        <v>0</v>
      </c>
      <c r="Z163" s="154"/>
      <c r="AA163" s="155"/>
    </row>
    <row r="164" spans="2:27">
      <c r="B164" s="197"/>
      <c r="C164" s="7"/>
      <c r="D164" s="275"/>
      <c r="E164" s="205"/>
      <c r="F164" s="275"/>
      <c r="G164" s="34"/>
      <c r="H164" s="34"/>
      <c r="I164" s="34"/>
      <c r="J164" s="34"/>
      <c r="K164" s="34"/>
      <c r="L164" s="34"/>
      <c r="M164" s="215">
        <f t="shared" si="6"/>
        <v>0</v>
      </c>
      <c r="N164" s="215">
        <f t="shared" si="7"/>
        <v>0</v>
      </c>
      <c r="O164" s="256">
        <f t="shared" si="8"/>
        <v>0</v>
      </c>
      <c r="Z164" s="154"/>
      <c r="AA164" s="155"/>
    </row>
    <row r="165" spans="2:27">
      <c r="B165" s="197"/>
      <c r="C165" s="7"/>
      <c r="D165" s="275"/>
      <c r="E165" s="205"/>
      <c r="F165" s="275"/>
      <c r="G165" s="34"/>
      <c r="H165" s="34"/>
      <c r="I165" s="34"/>
      <c r="J165" s="34"/>
      <c r="K165" s="34"/>
      <c r="L165" s="34"/>
      <c r="M165" s="215">
        <f t="shared" si="6"/>
        <v>0</v>
      </c>
      <c r="N165" s="215">
        <f t="shared" si="7"/>
        <v>0</v>
      </c>
      <c r="O165" s="256">
        <f t="shared" si="8"/>
        <v>0</v>
      </c>
      <c r="Z165" s="154"/>
      <c r="AA165" s="155"/>
    </row>
    <row r="166" spans="2:27">
      <c r="B166" s="197"/>
      <c r="C166" s="7"/>
      <c r="D166" s="275"/>
      <c r="E166" s="205"/>
      <c r="F166" s="275"/>
      <c r="G166" s="34"/>
      <c r="H166" s="34"/>
      <c r="I166" s="34"/>
      <c r="J166" s="34"/>
      <c r="K166" s="34"/>
      <c r="L166" s="34"/>
      <c r="M166" s="215">
        <f t="shared" si="6"/>
        <v>0</v>
      </c>
      <c r="N166" s="215">
        <f t="shared" si="7"/>
        <v>0</v>
      </c>
      <c r="O166" s="256">
        <f t="shared" si="8"/>
        <v>0</v>
      </c>
      <c r="Z166" s="154"/>
      <c r="AA166" s="155"/>
    </row>
    <row r="167" spans="2:27">
      <c r="B167" s="197"/>
      <c r="C167" s="7"/>
      <c r="D167" s="275"/>
      <c r="E167" s="205"/>
      <c r="F167" s="275"/>
      <c r="G167" s="34"/>
      <c r="H167" s="34"/>
      <c r="I167" s="34"/>
      <c r="J167" s="34"/>
      <c r="K167" s="34"/>
      <c r="L167" s="34"/>
      <c r="M167" s="215">
        <f t="shared" si="6"/>
        <v>0</v>
      </c>
      <c r="N167" s="215">
        <f t="shared" si="7"/>
        <v>0</v>
      </c>
      <c r="O167" s="256">
        <f t="shared" si="8"/>
        <v>0</v>
      </c>
      <c r="Z167" s="154"/>
      <c r="AA167" s="155"/>
    </row>
    <row r="168" spans="2:27">
      <c r="B168" s="197"/>
      <c r="C168" s="7"/>
      <c r="D168" s="275"/>
      <c r="E168" s="205"/>
      <c r="F168" s="275"/>
      <c r="G168" s="34"/>
      <c r="H168" s="34"/>
      <c r="I168" s="34"/>
      <c r="J168" s="34"/>
      <c r="K168" s="34"/>
      <c r="L168" s="34"/>
      <c r="M168" s="215">
        <f t="shared" si="6"/>
        <v>0</v>
      </c>
      <c r="N168" s="215">
        <f t="shared" si="7"/>
        <v>0</v>
      </c>
      <c r="O168" s="256">
        <f t="shared" si="8"/>
        <v>0</v>
      </c>
      <c r="Z168" s="154"/>
      <c r="AA168" s="155"/>
    </row>
    <row r="169" spans="2:27">
      <c r="B169" s="197"/>
      <c r="C169" s="7"/>
      <c r="D169" s="275"/>
      <c r="E169" s="205"/>
      <c r="F169" s="275"/>
      <c r="G169" s="34"/>
      <c r="H169" s="34"/>
      <c r="I169" s="34"/>
      <c r="J169" s="34"/>
      <c r="K169" s="34"/>
      <c r="L169" s="34"/>
      <c r="M169" s="215">
        <f t="shared" si="6"/>
        <v>0</v>
      </c>
      <c r="N169" s="215">
        <f t="shared" si="7"/>
        <v>0</v>
      </c>
      <c r="O169" s="256">
        <f t="shared" si="8"/>
        <v>0</v>
      </c>
      <c r="Z169" s="154"/>
      <c r="AA169" s="155"/>
    </row>
    <row r="170" spans="2:27">
      <c r="B170" s="197"/>
      <c r="C170" s="7"/>
      <c r="D170" s="275"/>
      <c r="E170" s="205"/>
      <c r="F170" s="275"/>
      <c r="G170" s="34"/>
      <c r="H170" s="34"/>
      <c r="I170" s="34"/>
      <c r="J170" s="34"/>
      <c r="K170" s="34"/>
      <c r="L170" s="34"/>
      <c r="M170" s="215">
        <f t="shared" si="6"/>
        <v>0</v>
      </c>
      <c r="N170" s="215">
        <f t="shared" si="7"/>
        <v>0</v>
      </c>
      <c r="O170" s="256">
        <f t="shared" si="8"/>
        <v>0</v>
      </c>
      <c r="Z170" s="154"/>
      <c r="AA170" s="155"/>
    </row>
    <row r="171" spans="2:27">
      <c r="B171" s="197"/>
      <c r="C171" s="7"/>
      <c r="D171" s="275"/>
      <c r="E171" s="205"/>
      <c r="F171" s="275"/>
      <c r="G171" s="34"/>
      <c r="H171" s="34"/>
      <c r="I171" s="34"/>
      <c r="J171" s="34"/>
      <c r="K171" s="34"/>
      <c r="L171" s="34"/>
      <c r="M171" s="215">
        <f t="shared" si="6"/>
        <v>0</v>
      </c>
      <c r="N171" s="215">
        <f t="shared" si="7"/>
        <v>0</v>
      </c>
      <c r="O171" s="256">
        <f t="shared" si="8"/>
        <v>0</v>
      </c>
      <c r="Z171" s="154"/>
      <c r="AA171" s="155"/>
    </row>
    <row r="172" spans="2:27">
      <c r="B172" s="197"/>
      <c r="C172" s="7"/>
      <c r="D172" s="275"/>
      <c r="E172" s="205"/>
      <c r="F172" s="275"/>
      <c r="G172" s="34"/>
      <c r="H172" s="34"/>
      <c r="I172" s="34"/>
      <c r="J172" s="34"/>
      <c r="K172" s="34"/>
      <c r="L172" s="34"/>
      <c r="M172" s="215">
        <f t="shared" si="6"/>
        <v>0</v>
      </c>
      <c r="N172" s="215">
        <f t="shared" si="7"/>
        <v>0</v>
      </c>
      <c r="O172" s="256">
        <f t="shared" si="8"/>
        <v>0</v>
      </c>
      <c r="Z172" s="154"/>
      <c r="AA172" s="155"/>
    </row>
    <row r="173" spans="2:27">
      <c r="B173" s="197"/>
      <c r="C173" s="7"/>
      <c r="D173" s="275"/>
      <c r="E173" s="205"/>
      <c r="F173" s="275"/>
      <c r="G173" s="34"/>
      <c r="H173" s="34"/>
      <c r="I173" s="34"/>
      <c r="J173" s="34"/>
      <c r="K173" s="34"/>
      <c r="L173" s="34"/>
      <c r="M173" s="215">
        <f t="shared" si="6"/>
        <v>0</v>
      </c>
      <c r="N173" s="215">
        <f t="shared" si="7"/>
        <v>0</v>
      </c>
      <c r="O173" s="256">
        <f t="shared" si="8"/>
        <v>0</v>
      </c>
      <c r="Z173" s="154"/>
      <c r="AA173" s="155"/>
    </row>
    <row r="174" spans="2:27">
      <c r="B174" s="197"/>
      <c r="C174" s="7"/>
      <c r="D174" s="275"/>
      <c r="E174" s="205"/>
      <c r="F174" s="275"/>
      <c r="G174" s="34"/>
      <c r="H174" s="34"/>
      <c r="I174" s="34"/>
      <c r="J174" s="34"/>
      <c r="K174" s="34"/>
      <c r="L174" s="34"/>
      <c r="M174" s="215">
        <f t="shared" si="6"/>
        <v>0</v>
      </c>
      <c r="N174" s="215">
        <f t="shared" si="7"/>
        <v>0</v>
      </c>
      <c r="O174" s="256">
        <f t="shared" si="8"/>
        <v>0</v>
      </c>
      <c r="Z174" s="154"/>
      <c r="AA174" s="155"/>
    </row>
    <row r="175" spans="2:27">
      <c r="B175" s="197"/>
      <c r="C175" s="7"/>
      <c r="D175" s="275"/>
      <c r="E175" s="205"/>
      <c r="F175" s="275"/>
      <c r="G175" s="34"/>
      <c r="H175" s="34"/>
      <c r="I175" s="34"/>
      <c r="J175" s="34"/>
      <c r="K175" s="34"/>
      <c r="L175" s="34"/>
      <c r="M175" s="215">
        <f t="shared" si="6"/>
        <v>0</v>
      </c>
      <c r="N175" s="215">
        <f t="shared" si="7"/>
        <v>0</v>
      </c>
      <c r="O175" s="256">
        <f t="shared" si="8"/>
        <v>0</v>
      </c>
      <c r="Z175" s="154"/>
      <c r="AA175" s="155"/>
    </row>
    <row r="176" spans="2:27">
      <c r="B176" s="197"/>
      <c r="C176" s="7"/>
      <c r="D176" s="275"/>
      <c r="E176" s="205"/>
      <c r="F176" s="275"/>
      <c r="G176" s="34"/>
      <c r="H176" s="34"/>
      <c r="I176" s="34"/>
      <c r="J176" s="34"/>
      <c r="K176" s="34"/>
      <c r="L176" s="34"/>
      <c r="M176" s="215">
        <f t="shared" ref="M176:M211" si="9">SUM(G176:L176)</f>
        <v>0</v>
      </c>
      <c r="N176" s="215">
        <f t="shared" ref="N176:N211" si="10">M176*0.04</f>
        <v>0</v>
      </c>
      <c r="O176" s="256">
        <f t="shared" ref="O176:O211" si="11">SUM(M176:N176)</f>
        <v>0</v>
      </c>
      <c r="Z176" s="154"/>
      <c r="AA176" s="155"/>
    </row>
    <row r="177" spans="2:27">
      <c r="B177" s="197"/>
      <c r="C177" s="7"/>
      <c r="D177" s="275"/>
      <c r="E177" s="205"/>
      <c r="F177" s="275"/>
      <c r="G177" s="34"/>
      <c r="H177" s="34"/>
      <c r="I177" s="34"/>
      <c r="J177" s="34"/>
      <c r="K177" s="34"/>
      <c r="L177" s="34"/>
      <c r="M177" s="215">
        <f t="shared" si="9"/>
        <v>0</v>
      </c>
      <c r="N177" s="215">
        <f t="shared" si="10"/>
        <v>0</v>
      </c>
      <c r="O177" s="256">
        <f t="shared" si="11"/>
        <v>0</v>
      </c>
      <c r="Z177" s="154"/>
      <c r="AA177" s="155"/>
    </row>
    <row r="178" spans="2:27">
      <c r="B178" s="197"/>
      <c r="C178" s="7"/>
      <c r="D178" s="275"/>
      <c r="E178" s="205"/>
      <c r="F178" s="275"/>
      <c r="G178" s="34"/>
      <c r="H178" s="34"/>
      <c r="I178" s="34"/>
      <c r="J178" s="34"/>
      <c r="K178" s="34"/>
      <c r="L178" s="34"/>
      <c r="M178" s="215">
        <f t="shared" si="9"/>
        <v>0</v>
      </c>
      <c r="N178" s="215">
        <f t="shared" si="10"/>
        <v>0</v>
      </c>
      <c r="O178" s="256">
        <f t="shared" si="11"/>
        <v>0</v>
      </c>
      <c r="Z178" s="154"/>
      <c r="AA178" s="155"/>
    </row>
    <row r="179" spans="2:27">
      <c r="B179" s="197"/>
      <c r="C179" s="7"/>
      <c r="D179" s="275"/>
      <c r="E179" s="205"/>
      <c r="F179" s="275"/>
      <c r="G179" s="34"/>
      <c r="H179" s="34"/>
      <c r="I179" s="34"/>
      <c r="J179" s="34"/>
      <c r="K179" s="34"/>
      <c r="L179" s="34"/>
      <c r="M179" s="215">
        <f t="shared" si="9"/>
        <v>0</v>
      </c>
      <c r="N179" s="215">
        <f t="shared" si="10"/>
        <v>0</v>
      </c>
      <c r="O179" s="256">
        <f t="shared" si="11"/>
        <v>0</v>
      </c>
      <c r="Z179" s="154"/>
      <c r="AA179" s="155"/>
    </row>
    <row r="180" spans="2:27">
      <c r="B180" s="197"/>
      <c r="C180" s="7"/>
      <c r="D180" s="275"/>
      <c r="E180" s="205"/>
      <c r="F180" s="275"/>
      <c r="G180" s="34"/>
      <c r="H180" s="34"/>
      <c r="I180" s="34"/>
      <c r="J180" s="34"/>
      <c r="K180" s="34"/>
      <c r="L180" s="34"/>
      <c r="M180" s="215">
        <f t="shared" si="9"/>
        <v>0</v>
      </c>
      <c r="N180" s="215">
        <f t="shared" si="10"/>
        <v>0</v>
      </c>
      <c r="O180" s="256">
        <f t="shared" si="11"/>
        <v>0</v>
      </c>
      <c r="Z180" s="154"/>
      <c r="AA180" s="155"/>
    </row>
    <row r="181" spans="2:27">
      <c r="B181" s="197"/>
      <c r="C181" s="7"/>
      <c r="D181" s="275"/>
      <c r="E181" s="205"/>
      <c r="F181" s="275"/>
      <c r="G181" s="34"/>
      <c r="H181" s="34"/>
      <c r="I181" s="34"/>
      <c r="J181" s="34"/>
      <c r="K181" s="34"/>
      <c r="L181" s="34"/>
      <c r="M181" s="215">
        <f t="shared" si="9"/>
        <v>0</v>
      </c>
      <c r="N181" s="215">
        <f t="shared" si="10"/>
        <v>0</v>
      </c>
      <c r="O181" s="256">
        <f t="shared" si="11"/>
        <v>0</v>
      </c>
      <c r="Z181" s="154"/>
      <c r="AA181" s="155"/>
    </row>
    <row r="182" spans="2:27">
      <c r="B182" s="197"/>
      <c r="C182" s="7"/>
      <c r="D182" s="275"/>
      <c r="E182" s="205"/>
      <c r="F182" s="275"/>
      <c r="G182" s="34"/>
      <c r="H182" s="34"/>
      <c r="I182" s="34"/>
      <c r="J182" s="34"/>
      <c r="K182" s="34"/>
      <c r="L182" s="34"/>
      <c r="M182" s="215">
        <f t="shared" si="9"/>
        <v>0</v>
      </c>
      <c r="N182" s="215">
        <f t="shared" si="10"/>
        <v>0</v>
      </c>
      <c r="O182" s="256">
        <f t="shared" si="11"/>
        <v>0</v>
      </c>
      <c r="Z182" s="154"/>
      <c r="AA182" s="155"/>
    </row>
    <row r="183" spans="2:27">
      <c r="B183" s="197"/>
      <c r="C183" s="7"/>
      <c r="D183" s="275"/>
      <c r="E183" s="205"/>
      <c r="F183" s="275"/>
      <c r="G183" s="34"/>
      <c r="H183" s="34"/>
      <c r="I183" s="34"/>
      <c r="J183" s="34"/>
      <c r="K183" s="34"/>
      <c r="L183" s="34"/>
      <c r="M183" s="215">
        <f t="shared" si="9"/>
        <v>0</v>
      </c>
      <c r="N183" s="215">
        <f t="shared" si="10"/>
        <v>0</v>
      </c>
      <c r="O183" s="256">
        <f t="shared" si="11"/>
        <v>0</v>
      </c>
      <c r="Z183" s="154"/>
      <c r="AA183" s="155"/>
    </row>
    <row r="184" spans="2:27">
      <c r="B184" s="197"/>
      <c r="C184" s="7"/>
      <c r="D184" s="275"/>
      <c r="E184" s="205"/>
      <c r="F184" s="275"/>
      <c r="G184" s="34"/>
      <c r="H184" s="34"/>
      <c r="I184" s="34"/>
      <c r="J184" s="34"/>
      <c r="K184" s="34"/>
      <c r="L184" s="34"/>
      <c r="M184" s="215">
        <f t="shared" si="9"/>
        <v>0</v>
      </c>
      <c r="N184" s="215">
        <f t="shared" si="10"/>
        <v>0</v>
      </c>
      <c r="O184" s="256">
        <f t="shared" si="11"/>
        <v>0</v>
      </c>
      <c r="Z184" s="154"/>
      <c r="AA184" s="155"/>
    </row>
    <row r="185" spans="2:27">
      <c r="B185" s="197"/>
      <c r="C185" s="7"/>
      <c r="D185" s="275"/>
      <c r="E185" s="205"/>
      <c r="F185" s="275"/>
      <c r="G185" s="34"/>
      <c r="H185" s="34"/>
      <c r="I185" s="34"/>
      <c r="J185" s="34"/>
      <c r="K185" s="34"/>
      <c r="L185" s="34"/>
      <c r="M185" s="215">
        <f t="shared" si="9"/>
        <v>0</v>
      </c>
      <c r="N185" s="215">
        <f t="shared" si="10"/>
        <v>0</v>
      </c>
      <c r="O185" s="256">
        <f t="shared" si="11"/>
        <v>0</v>
      </c>
      <c r="Z185" s="154"/>
      <c r="AA185" s="155"/>
    </row>
    <row r="186" spans="2:27">
      <c r="B186" s="197"/>
      <c r="C186" s="7"/>
      <c r="D186" s="275"/>
      <c r="E186" s="205"/>
      <c r="F186" s="275"/>
      <c r="G186" s="34"/>
      <c r="H186" s="34"/>
      <c r="I186" s="34"/>
      <c r="J186" s="34"/>
      <c r="K186" s="34"/>
      <c r="L186" s="34"/>
      <c r="M186" s="215">
        <f t="shared" si="9"/>
        <v>0</v>
      </c>
      <c r="N186" s="215">
        <f t="shared" si="10"/>
        <v>0</v>
      </c>
      <c r="O186" s="256">
        <f t="shared" si="11"/>
        <v>0</v>
      </c>
      <c r="Z186" s="154"/>
      <c r="AA186" s="155"/>
    </row>
    <row r="187" spans="2:27">
      <c r="B187" s="197"/>
      <c r="C187" s="7"/>
      <c r="D187" s="275"/>
      <c r="E187" s="205"/>
      <c r="F187" s="275"/>
      <c r="G187" s="34"/>
      <c r="H187" s="34"/>
      <c r="I187" s="34"/>
      <c r="J187" s="34"/>
      <c r="K187" s="34"/>
      <c r="L187" s="34"/>
      <c r="M187" s="215">
        <f t="shared" si="9"/>
        <v>0</v>
      </c>
      <c r="N187" s="215">
        <f t="shared" si="10"/>
        <v>0</v>
      </c>
      <c r="O187" s="256">
        <f t="shared" si="11"/>
        <v>0</v>
      </c>
      <c r="Z187" s="154"/>
      <c r="AA187" s="155"/>
    </row>
    <row r="188" spans="2:27">
      <c r="B188" s="197"/>
      <c r="C188" s="7"/>
      <c r="D188" s="275"/>
      <c r="E188" s="205"/>
      <c r="F188" s="275"/>
      <c r="G188" s="34"/>
      <c r="H188" s="34"/>
      <c r="I188" s="34"/>
      <c r="J188" s="34"/>
      <c r="K188" s="34"/>
      <c r="L188" s="34"/>
      <c r="M188" s="215">
        <f t="shared" si="9"/>
        <v>0</v>
      </c>
      <c r="N188" s="215">
        <f t="shared" si="10"/>
        <v>0</v>
      </c>
      <c r="O188" s="256">
        <f t="shared" si="11"/>
        <v>0</v>
      </c>
      <c r="Z188" s="154"/>
      <c r="AA188" s="155"/>
    </row>
    <row r="189" spans="2:27">
      <c r="B189" s="197"/>
      <c r="C189" s="7"/>
      <c r="D189" s="275"/>
      <c r="E189" s="205"/>
      <c r="F189" s="275"/>
      <c r="G189" s="34"/>
      <c r="H189" s="34"/>
      <c r="I189" s="34"/>
      <c r="J189" s="34"/>
      <c r="K189" s="34"/>
      <c r="L189" s="34"/>
      <c r="M189" s="215">
        <f t="shared" si="9"/>
        <v>0</v>
      </c>
      <c r="N189" s="215">
        <f t="shared" si="10"/>
        <v>0</v>
      </c>
      <c r="O189" s="256">
        <f t="shared" si="11"/>
        <v>0</v>
      </c>
      <c r="Z189" s="154"/>
      <c r="AA189" s="155"/>
    </row>
    <row r="190" spans="2:27">
      <c r="B190" s="197"/>
      <c r="C190" s="7"/>
      <c r="D190" s="275"/>
      <c r="E190" s="205"/>
      <c r="F190" s="275"/>
      <c r="G190" s="34"/>
      <c r="H190" s="34"/>
      <c r="I190" s="34"/>
      <c r="J190" s="34"/>
      <c r="K190" s="34"/>
      <c r="L190" s="34"/>
      <c r="M190" s="215">
        <f t="shared" si="9"/>
        <v>0</v>
      </c>
      <c r="N190" s="215">
        <f t="shared" si="10"/>
        <v>0</v>
      </c>
      <c r="O190" s="256">
        <f t="shared" si="11"/>
        <v>0</v>
      </c>
      <c r="Z190" s="154"/>
      <c r="AA190" s="155"/>
    </row>
    <row r="191" spans="2:27">
      <c r="B191" s="197"/>
      <c r="C191" s="7"/>
      <c r="D191" s="275"/>
      <c r="E191" s="205"/>
      <c r="F191" s="275"/>
      <c r="G191" s="34"/>
      <c r="H191" s="34"/>
      <c r="I191" s="34"/>
      <c r="J191" s="34"/>
      <c r="K191" s="34"/>
      <c r="L191" s="34"/>
      <c r="M191" s="215">
        <f t="shared" si="9"/>
        <v>0</v>
      </c>
      <c r="N191" s="215">
        <f t="shared" si="10"/>
        <v>0</v>
      </c>
      <c r="O191" s="256">
        <f t="shared" si="11"/>
        <v>0</v>
      </c>
      <c r="Z191" s="154"/>
      <c r="AA191" s="155"/>
    </row>
    <row r="192" spans="2:27">
      <c r="B192" s="197"/>
      <c r="C192" s="7"/>
      <c r="D192" s="275"/>
      <c r="E192" s="205"/>
      <c r="F192" s="275"/>
      <c r="G192" s="34"/>
      <c r="H192" s="34"/>
      <c r="I192" s="34"/>
      <c r="J192" s="34"/>
      <c r="K192" s="34"/>
      <c r="L192" s="34"/>
      <c r="M192" s="215">
        <f t="shared" si="9"/>
        <v>0</v>
      </c>
      <c r="N192" s="215">
        <f t="shared" si="10"/>
        <v>0</v>
      </c>
      <c r="O192" s="256">
        <f t="shared" si="11"/>
        <v>0</v>
      </c>
      <c r="Z192" s="154"/>
      <c r="AA192" s="155"/>
    </row>
    <row r="193" spans="2:27">
      <c r="B193" s="197"/>
      <c r="C193" s="7"/>
      <c r="D193" s="275"/>
      <c r="E193" s="205"/>
      <c r="F193" s="275"/>
      <c r="G193" s="34"/>
      <c r="H193" s="34"/>
      <c r="I193" s="34"/>
      <c r="J193" s="34"/>
      <c r="K193" s="34"/>
      <c r="L193" s="34"/>
      <c r="M193" s="215">
        <f t="shared" si="9"/>
        <v>0</v>
      </c>
      <c r="N193" s="215">
        <f t="shared" si="10"/>
        <v>0</v>
      </c>
      <c r="O193" s="256">
        <f t="shared" si="11"/>
        <v>0</v>
      </c>
      <c r="Z193" s="154"/>
      <c r="AA193" s="155"/>
    </row>
    <row r="194" spans="2:27">
      <c r="B194" s="197"/>
      <c r="C194" s="7"/>
      <c r="D194" s="275"/>
      <c r="E194" s="205"/>
      <c r="F194" s="275"/>
      <c r="G194" s="34"/>
      <c r="H194" s="34"/>
      <c r="I194" s="34"/>
      <c r="J194" s="34"/>
      <c r="K194" s="34"/>
      <c r="L194" s="34"/>
      <c r="M194" s="215">
        <f t="shared" si="9"/>
        <v>0</v>
      </c>
      <c r="N194" s="215">
        <f t="shared" si="10"/>
        <v>0</v>
      </c>
      <c r="O194" s="256">
        <f t="shared" si="11"/>
        <v>0</v>
      </c>
      <c r="Z194" s="154"/>
      <c r="AA194" s="155"/>
    </row>
    <row r="195" spans="2:27">
      <c r="B195" s="197"/>
      <c r="C195" s="7"/>
      <c r="D195" s="275"/>
      <c r="E195" s="205"/>
      <c r="F195" s="275"/>
      <c r="G195" s="34"/>
      <c r="H195" s="34"/>
      <c r="I195" s="34"/>
      <c r="J195" s="34"/>
      <c r="K195" s="34"/>
      <c r="L195" s="34"/>
      <c r="M195" s="215">
        <f t="shared" si="9"/>
        <v>0</v>
      </c>
      <c r="N195" s="215">
        <f t="shared" si="10"/>
        <v>0</v>
      </c>
      <c r="O195" s="256">
        <f t="shared" si="11"/>
        <v>0</v>
      </c>
      <c r="Z195" s="154"/>
      <c r="AA195" s="155"/>
    </row>
    <row r="196" spans="2:27">
      <c r="B196" s="197"/>
      <c r="C196" s="7"/>
      <c r="D196" s="275"/>
      <c r="E196" s="205"/>
      <c r="F196" s="275"/>
      <c r="G196" s="34"/>
      <c r="H196" s="34"/>
      <c r="I196" s="34"/>
      <c r="J196" s="34"/>
      <c r="K196" s="34"/>
      <c r="L196" s="34"/>
      <c r="M196" s="215">
        <f t="shared" si="9"/>
        <v>0</v>
      </c>
      <c r="N196" s="215">
        <f t="shared" si="10"/>
        <v>0</v>
      </c>
      <c r="O196" s="256">
        <f t="shared" si="11"/>
        <v>0</v>
      </c>
      <c r="Z196" s="154"/>
      <c r="AA196" s="155"/>
    </row>
    <row r="197" spans="2:27">
      <c r="B197" s="197"/>
      <c r="C197" s="7"/>
      <c r="D197" s="275"/>
      <c r="E197" s="205"/>
      <c r="F197" s="275"/>
      <c r="G197" s="34"/>
      <c r="H197" s="34"/>
      <c r="I197" s="34"/>
      <c r="J197" s="34"/>
      <c r="K197" s="34"/>
      <c r="L197" s="34"/>
      <c r="M197" s="215">
        <f t="shared" si="9"/>
        <v>0</v>
      </c>
      <c r="N197" s="215">
        <f t="shared" si="10"/>
        <v>0</v>
      </c>
      <c r="O197" s="256">
        <f t="shared" si="11"/>
        <v>0</v>
      </c>
      <c r="Z197" s="154"/>
      <c r="AA197" s="155"/>
    </row>
    <row r="198" spans="2:27">
      <c r="B198" s="197"/>
      <c r="C198" s="7"/>
      <c r="D198" s="275"/>
      <c r="E198" s="205"/>
      <c r="F198" s="275"/>
      <c r="G198" s="34"/>
      <c r="H198" s="34"/>
      <c r="I198" s="34"/>
      <c r="J198" s="34"/>
      <c r="K198" s="34"/>
      <c r="L198" s="34"/>
      <c r="M198" s="215">
        <f t="shared" si="9"/>
        <v>0</v>
      </c>
      <c r="N198" s="215">
        <f t="shared" si="10"/>
        <v>0</v>
      </c>
      <c r="O198" s="256">
        <f t="shared" si="11"/>
        <v>0</v>
      </c>
      <c r="Z198" s="154"/>
      <c r="AA198" s="155"/>
    </row>
    <row r="199" spans="2:27">
      <c r="B199" s="197"/>
      <c r="C199" s="7"/>
      <c r="D199" s="275"/>
      <c r="E199" s="205"/>
      <c r="F199" s="275"/>
      <c r="G199" s="34"/>
      <c r="H199" s="34"/>
      <c r="I199" s="34"/>
      <c r="J199" s="34"/>
      <c r="K199" s="34"/>
      <c r="L199" s="34"/>
      <c r="M199" s="215">
        <f t="shared" si="9"/>
        <v>0</v>
      </c>
      <c r="N199" s="215">
        <f t="shared" si="10"/>
        <v>0</v>
      </c>
      <c r="O199" s="256">
        <f t="shared" si="11"/>
        <v>0</v>
      </c>
      <c r="Z199" s="154"/>
      <c r="AA199" s="155"/>
    </row>
    <row r="200" spans="2:27">
      <c r="B200" s="197"/>
      <c r="C200" s="7"/>
      <c r="D200" s="275"/>
      <c r="E200" s="205"/>
      <c r="F200" s="275"/>
      <c r="G200" s="34"/>
      <c r="H200" s="34"/>
      <c r="I200" s="34"/>
      <c r="J200" s="34"/>
      <c r="K200" s="34"/>
      <c r="L200" s="34"/>
      <c r="M200" s="215">
        <f t="shared" si="9"/>
        <v>0</v>
      </c>
      <c r="N200" s="215">
        <f t="shared" si="10"/>
        <v>0</v>
      </c>
      <c r="O200" s="256">
        <f t="shared" si="11"/>
        <v>0</v>
      </c>
      <c r="Z200" s="154"/>
      <c r="AA200" s="155"/>
    </row>
    <row r="201" spans="2:27">
      <c r="B201" s="197"/>
      <c r="C201" s="7"/>
      <c r="D201" s="275"/>
      <c r="E201" s="205"/>
      <c r="F201" s="275"/>
      <c r="G201" s="34"/>
      <c r="H201" s="34"/>
      <c r="I201" s="34"/>
      <c r="J201" s="34"/>
      <c r="K201" s="34"/>
      <c r="L201" s="34"/>
      <c r="M201" s="215">
        <f t="shared" si="9"/>
        <v>0</v>
      </c>
      <c r="N201" s="215">
        <f t="shared" si="10"/>
        <v>0</v>
      </c>
      <c r="O201" s="256">
        <f t="shared" si="11"/>
        <v>0</v>
      </c>
      <c r="Z201" s="154"/>
      <c r="AA201" s="155"/>
    </row>
    <row r="202" spans="2:27">
      <c r="B202" s="197"/>
      <c r="C202" s="7"/>
      <c r="D202" s="275"/>
      <c r="E202" s="205"/>
      <c r="F202" s="275"/>
      <c r="G202" s="34"/>
      <c r="H202" s="34"/>
      <c r="I202" s="34"/>
      <c r="J202" s="34"/>
      <c r="K202" s="34"/>
      <c r="L202" s="34"/>
      <c r="M202" s="215">
        <f t="shared" si="9"/>
        <v>0</v>
      </c>
      <c r="N202" s="215">
        <f t="shared" si="10"/>
        <v>0</v>
      </c>
      <c r="O202" s="256">
        <f t="shared" si="11"/>
        <v>0</v>
      </c>
      <c r="Z202" s="154"/>
      <c r="AA202" s="155"/>
    </row>
    <row r="203" spans="2:27">
      <c r="B203" s="197"/>
      <c r="C203" s="7"/>
      <c r="D203" s="275"/>
      <c r="E203" s="205"/>
      <c r="F203" s="275"/>
      <c r="G203" s="34"/>
      <c r="H203" s="34"/>
      <c r="I203" s="34"/>
      <c r="J203" s="34"/>
      <c r="K203" s="34"/>
      <c r="L203" s="34"/>
      <c r="M203" s="215">
        <f t="shared" si="9"/>
        <v>0</v>
      </c>
      <c r="N203" s="215">
        <f t="shared" si="10"/>
        <v>0</v>
      </c>
      <c r="O203" s="256">
        <f t="shared" si="11"/>
        <v>0</v>
      </c>
      <c r="Z203" s="154"/>
      <c r="AA203" s="155"/>
    </row>
    <row r="204" spans="2:27">
      <c r="B204" s="197"/>
      <c r="C204" s="7"/>
      <c r="D204" s="275"/>
      <c r="E204" s="205"/>
      <c r="F204" s="275"/>
      <c r="G204" s="34"/>
      <c r="H204" s="34"/>
      <c r="I204" s="34"/>
      <c r="J204" s="34"/>
      <c r="K204" s="34"/>
      <c r="L204" s="34"/>
      <c r="M204" s="215">
        <f t="shared" si="9"/>
        <v>0</v>
      </c>
      <c r="N204" s="215">
        <f t="shared" si="10"/>
        <v>0</v>
      </c>
      <c r="O204" s="256">
        <f t="shared" si="11"/>
        <v>0</v>
      </c>
      <c r="Z204" s="154"/>
      <c r="AA204" s="155"/>
    </row>
    <row r="205" spans="2:27">
      <c r="B205" s="197"/>
      <c r="C205" s="7"/>
      <c r="D205" s="275"/>
      <c r="E205" s="205"/>
      <c r="F205" s="275"/>
      <c r="G205" s="34"/>
      <c r="H205" s="34"/>
      <c r="I205" s="34"/>
      <c r="J205" s="34"/>
      <c r="K205" s="34"/>
      <c r="L205" s="34"/>
      <c r="M205" s="215">
        <f t="shared" si="9"/>
        <v>0</v>
      </c>
      <c r="N205" s="215">
        <f t="shared" si="10"/>
        <v>0</v>
      </c>
      <c r="O205" s="256">
        <f t="shared" si="11"/>
        <v>0</v>
      </c>
      <c r="Z205" s="154"/>
      <c r="AA205" s="155"/>
    </row>
    <row r="206" spans="2:27">
      <c r="B206" s="197"/>
      <c r="C206" s="7"/>
      <c r="D206" s="275"/>
      <c r="E206" s="205"/>
      <c r="F206" s="275"/>
      <c r="G206" s="34"/>
      <c r="H206" s="34"/>
      <c r="I206" s="34"/>
      <c r="J206" s="34"/>
      <c r="K206" s="34"/>
      <c r="L206" s="34"/>
      <c r="M206" s="215">
        <f t="shared" si="9"/>
        <v>0</v>
      </c>
      <c r="N206" s="215">
        <f t="shared" si="10"/>
        <v>0</v>
      </c>
      <c r="O206" s="256">
        <f t="shared" si="11"/>
        <v>0</v>
      </c>
      <c r="Z206" s="154"/>
      <c r="AA206" s="155"/>
    </row>
    <row r="207" spans="2:27">
      <c r="B207" s="197"/>
      <c r="C207" s="7"/>
      <c r="D207" s="275"/>
      <c r="E207" s="205"/>
      <c r="F207" s="275"/>
      <c r="G207" s="34"/>
      <c r="H207" s="34"/>
      <c r="I207" s="34"/>
      <c r="J207" s="34"/>
      <c r="K207" s="34"/>
      <c r="L207" s="34"/>
      <c r="M207" s="215">
        <f t="shared" si="9"/>
        <v>0</v>
      </c>
      <c r="N207" s="215">
        <f t="shared" si="10"/>
        <v>0</v>
      </c>
      <c r="O207" s="256">
        <f t="shared" si="11"/>
        <v>0</v>
      </c>
      <c r="Z207" s="154"/>
      <c r="AA207" s="155"/>
    </row>
    <row r="208" spans="2:27">
      <c r="B208" s="197"/>
      <c r="C208" s="7"/>
      <c r="D208" s="275"/>
      <c r="E208" s="205"/>
      <c r="F208" s="275"/>
      <c r="G208" s="34"/>
      <c r="H208" s="34"/>
      <c r="I208" s="34"/>
      <c r="J208" s="34"/>
      <c r="K208" s="34"/>
      <c r="L208" s="34"/>
      <c r="M208" s="215">
        <f t="shared" si="9"/>
        <v>0</v>
      </c>
      <c r="N208" s="215">
        <f t="shared" si="10"/>
        <v>0</v>
      </c>
      <c r="O208" s="256">
        <f t="shared" si="11"/>
        <v>0</v>
      </c>
      <c r="Z208" s="154"/>
      <c r="AA208" s="155"/>
    </row>
    <row r="209" spans="2:27">
      <c r="B209" s="197"/>
      <c r="C209" s="7"/>
      <c r="D209" s="275"/>
      <c r="E209" s="205"/>
      <c r="F209" s="275"/>
      <c r="G209" s="34"/>
      <c r="H209" s="34"/>
      <c r="I209" s="34"/>
      <c r="J209" s="34"/>
      <c r="K209" s="34"/>
      <c r="L209" s="34"/>
      <c r="M209" s="215">
        <f t="shared" si="9"/>
        <v>0</v>
      </c>
      <c r="N209" s="215">
        <f t="shared" si="10"/>
        <v>0</v>
      </c>
      <c r="O209" s="256">
        <f t="shared" si="11"/>
        <v>0</v>
      </c>
      <c r="Z209" s="154"/>
      <c r="AA209" s="155"/>
    </row>
    <row r="210" spans="2:27">
      <c r="B210" s="197"/>
      <c r="C210" s="7"/>
      <c r="D210" s="275"/>
      <c r="E210" s="205"/>
      <c r="F210" s="275"/>
      <c r="G210" s="34"/>
      <c r="H210" s="34"/>
      <c r="I210" s="34"/>
      <c r="J210" s="34"/>
      <c r="K210" s="34"/>
      <c r="L210" s="34"/>
      <c r="M210" s="215">
        <f t="shared" si="9"/>
        <v>0</v>
      </c>
      <c r="N210" s="215">
        <f t="shared" si="10"/>
        <v>0</v>
      </c>
      <c r="O210" s="256">
        <f t="shared" si="11"/>
        <v>0</v>
      </c>
      <c r="Z210" s="154"/>
      <c r="AA210" s="155"/>
    </row>
    <row r="211" spans="2:27">
      <c r="B211" s="201"/>
      <c r="C211" s="212"/>
      <c r="D211" s="277"/>
      <c r="E211" s="211"/>
      <c r="F211" s="277"/>
      <c r="G211" s="35"/>
      <c r="H211" s="35"/>
      <c r="I211" s="35"/>
      <c r="J211" s="35"/>
      <c r="K211" s="35"/>
      <c r="L211" s="35"/>
      <c r="M211" s="217">
        <f t="shared" si="9"/>
        <v>0</v>
      </c>
      <c r="N211" s="217">
        <f t="shared" si="10"/>
        <v>0</v>
      </c>
      <c r="O211" s="257">
        <f t="shared" si="11"/>
        <v>0</v>
      </c>
      <c r="Z211" s="154"/>
      <c r="AA211" s="155"/>
    </row>
  </sheetData>
  <sheetProtection sheet="1" objects="1" scenarios="1"/>
  <dataValidations count="2">
    <dataValidation type="list" allowBlank="1" showInputMessage="1" showErrorMessage="1" sqref="B12:B211" xr:uid="{5DB9317B-A519-46FF-AD82-C8E4EBF49506}">
      <formula1>$AD$12:$AD$13</formula1>
    </dataValidation>
    <dataValidation type="list" allowBlank="1" showInputMessage="1" showErrorMessage="1" sqref="Z12:Z211" xr:uid="{07811321-722A-4526-82AF-3B53B1D53BE1}">
      <formula1>$AB$12:$AB$14</formula1>
    </dataValidation>
  </dataValidations>
  <printOptions horizontalCentered="1" gridLines="1"/>
  <pageMargins left="0" right="0" top="0.15" bottom="0.15" header="0.25" footer="0.15"/>
  <pageSetup fitToHeight="0" orientation="portrait" r:id="rId1"/>
  <headerFooter alignWithMargins="0">
    <oddFooter>&amp;CPage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F22D806-DD55-4736-BBB4-40185AD75E0C}">
          <x14:formula1>
            <xm:f>'Reference Table 2'!$A$2:$A$16</xm:f>
          </x14:formula1>
          <xm:sqref>E12:E211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0EE88-64BD-4940-8F72-4EE4A97BE3C0}">
  <dimension ref="A1:G591"/>
  <sheetViews>
    <sheetView zoomScale="75" zoomScaleNormal="75" workbookViewId="0">
      <selection activeCell="E19" sqref="E19"/>
    </sheetView>
  </sheetViews>
  <sheetFormatPr defaultColWidth="8.7109375" defaultRowHeight="15"/>
  <cols>
    <col min="1" max="1" width="8.7109375" style="265"/>
    <col min="2" max="2" width="16.5703125" style="265" bestFit="1" customWidth="1"/>
    <col min="3" max="3" width="70.5703125" style="265" customWidth="1"/>
    <col min="4" max="4" width="73.140625" style="265" bestFit="1" customWidth="1"/>
    <col min="5" max="5" width="8.7109375" style="265"/>
    <col min="6" max="6" width="15.5703125" style="265" customWidth="1"/>
    <col min="7" max="7" width="23.42578125" style="265" bestFit="1" customWidth="1"/>
    <col min="8" max="16384" width="8.7109375" style="265"/>
  </cols>
  <sheetData>
    <row r="1" spans="1:7" ht="15.75">
      <c r="A1" s="113" t="s">
        <v>1370</v>
      </c>
      <c r="B1" s="114"/>
      <c r="C1" s="115"/>
      <c r="D1" s="115"/>
      <c r="E1" s="116"/>
      <c r="F1" s="116"/>
      <c r="G1" s="116"/>
    </row>
    <row r="2" spans="1:7" ht="64.5">
      <c r="A2" s="117" t="s">
        <v>1151</v>
      </c>
      <c r="B2" s="47" t="s">
        <v>30</v>
      </c>
      <c r="C2" s="47" t="s">
        <v>1150</v>
      </c>
      <c r="D2" s="47" t="s">
        <v>20</v>
      </c>
      <c r="E2" s="47" t="s">
        <v>1148</v>
      </c>
      <c r="F2" s="81" t="s">
        <v>1371</v>
      </c>
      <c r="G2" s="47" t="s">
        <v>1149</v>
      </c>
    </row>
    <row r="3" spans="1:7">
      <c r="A3" s="67" t="s">
        <v>60</v>
      </c>
      <c r="B3" s="106" t="s">
        <v>559</v>
      </c>
      <c r="C3" s="120" t="s">
        <v>561</v>
      </c>
      <c r="D3" s="106" t="s">
        <v>1029</v>
      </c>
      <c r="E3" s="105">
        <v>19.89</v>
      </c>
      <c r="F3" s="121">
        <v>2.9834999999999998</v>
      </c>
      <c r="G3" s="121">
        <v>22.8735</v>
      </c>
    </row>
    <row r="4" spans="1:7">
      <c r="A4" s="67" t="s">
        <v>61</v>
      </c>
      <c r="B4" s="106" t="s">
        <v>559</v>
      </c>
      <c r="C4" s="120" t="s">
        <v>562</v>
      </c>
      <c r="D4" s="106" t="s">
        <v>1030</v>
      </c>
      <c r="E4" s="105">
        <v>24.92</v>
      </c>
      <c r="F4" s="121">
        <v>3.738</v>
      </c>
      <c r="G4" s="121">
        <v>28.658000000000001</v>
      </c>
    </row>
    <row r="5" spans="1:7">
      <c r="A5" s="67" t="s">
        <v>62</v>
      </c>
      <c r="B5" s="106" t="s">
        <v>559</v>
      </c>
      <c r="C5" s="120" t="s">
        <v>563</v>
      </c>
      <c r="D5" s="106" t="s">
        <v>1029</v>
      </c>
      <c r="E5" s="105">
        <v>24.92</v>
      </c>
      <c r="F5" s="121">
        <v>3.738</v>
      </c>
      <c r="G5" s="121">
        <v>28.658000000000001</v>
      </c>
    </row>
    <row r="6" spans="1:7">
      <c r="A6" s="67" t="s">
        <v>63</v>
      </c>
      <c r="B6" s="106" t="s">
        <v>559</v>
      </c>
      <c r="C6" s="120" t="s">
        <v>564</v>
      </c>
      <c r="D6" s="106" t="s">
        <v>1031</v>
      </c>
      <c r="E6" s="105">
        <v>33.96</v>
      </c>
      <c r="F6" s="121">
        <v>5.0940000000000003</v>
      </c>
      <c r="G6" s="121">
        <v>39.054000000000002</v>
      </c>
    </row>
    <row r="7" spans="1:7">
      <c r="A7" s="67" t="s">
        <v>64</v>
      </c>
      <c r="B7" s="106" t="s">
        <v>559</v>
      </c>
      <c r="C7" s="120" t="s">
        <v>565</v>
      </c>
      <c r="D7" s="106" t="s">
        <v>1032</v>
      </c>
      <c r="E7" s="105">
        <v>1</v>
      </c>
      <c r="F7" s="121">
        <v>0.15</v>
      </c>
      <c r="G7" s="121">
        <v>1.1499999999999999</v>
      </c>
    </row>
    <row r="8" spans="1:7">
      <c r="A8" s="67" t="s">
        <v>65</v>
      </c>
      <c r="B8" s="106" t="s">
        <v>559</v>
      </c>
      <c r="C8" s="120" t="s">
        <v>566</v>
      </c>
      <c r="D8" s="106" t="s">
        <v>1033</v>
      </c>
      <c r="E8" s="105">
        <v>25.5</v>
      </c>
      <c r="F8" s="121">
        <v>3.8249999999999997</v>
      </c>
      <c r="G8" s="121">
        <v>29.324999999999999</v>
      </c>
    </row>
    <row r="9" spans="1:7">
      <c r="A9" s="67" t="s">
        <v>66</v>
      </c>
      <c r="B9" s="106" t="s">
        <v>559</v>
      </c>
      <c r="C9" s="120" t="s">
        <v>567</v>
      </c>
      <c r="D9" s="106" t="s">
        <v>1034</v>
      </c>
      <c r="E9" s="105">
        <v>22.95</v>
      </c>
      <c r="F9" s="121">
        <v>3.4424999999999999</v>
      </c>
      <c r="G9" s="121">
        <v>26.392499999999998</v>
      </c>
    </row>
    <row r="10" spans="1:7">
      <c r="A10" s="67" t="s">
        <v>67</v>
      </c>
      <c r="B10" s="106" t="s">
        <v>559</v>
      </c>
      <c r="C10" s="120" t="s">
        <v>568</v>
      </c>
      <c r="D10" s="106" t="s">
        <v>1035</v>
      </c>
      <c r="E10" s="105">
        <v>44.01</v>
      </c>
      <c r="F10" s="121">
        <v>6.6014999999999997</v>
      </c>
      <c r="G10" s="121">
        <v>50.611499999999999</v>
      </c>
    </row>
    <row r="11" spans="1:7">
      <c r="A11" s="67" t="s">
        <v>68</v>
      </c>
      <c r="B11" s="106" t="s">
        <v>559</v>
      </c>
      <c r="C11" s="120" t="s">
        <v>569</v>
      </c>
      <c r="D11" s="106" t="s">
        <v>1036</v>
      </c>
      <c r="E11" s="105">
        <v>25.5</v>
      </c>
      <c r="F11" s="121">
        <v>3.8249999999999997</v>
      </c>
      <c r="G11" s="121">
        <v>29.324999999999999</v>
      </c>
    </row>
    <row r="12" spans="1:7">
      <c r="A12" s="67" t="s">
        <v>69</v>
      </c>
      <c r="B12" s="106" t="s">
        <v>559</v>
      </c>
      <c r="C12" s="120" t="s">
        <v>570</v>
      </c>
      <c r="D12" s="106" t="s">
        <v>1035</v>
      </c>
      <c r="E12" s="105">
        <v>26.52</v>
      </c>
      <c r="F12" s="121">
        <v>3.9779999999999998</v>
      </c>
      <c r="G12" s="121">
        <v>30.497999999999998</v>
      </c>
    </row>
    <row r="13" spans="1:7">
      <c r="A13" s="67" t="s">
        <v>70</v>
      </c>
      <c r="B13" s="106" t="s">
        <v>559</v>
      </c>
      <c r="C13" s="120" t="s">
        <v>571</v>
      </c>
      <c r="D13" s="106" t="s">
        <v>1037</v>
      </c>
      <c r="E13" s="105">
        <v>11.22</v>
      </c>
      <c r="F13" s="121">
        <v>1.6830000000000001</v>
      </c>
      <c r="G13" s="121">
        <v>12.903</v>
      </c>
    </row>
    <row r="14" spans="1:7">
      <c r="A14" s="67" t="s">
        <v>71</v>
      </c>
      <c r="B14" s="106" t="s">
        <v>559</v>
      </c>
      <c r="C14" s="120" t="s">
        <v>572</v>
      </c>
      <c r="D14" s="106" t="s">
        <v>1038</v>
      </c>
      <c r="E14" s="105">
        <v>17.5</v>
      </c>
      <c r="F14" s="121">
        <v>2.625</v>
      </c>
      <c r="G14" s="121">
        <v>20.125</v>
      </c>
    </row>
    <row r="15" spans="1:7">
      <c r="A15" s="67" t="s">
        <v>72</v>
      </c>
      <c r="B15" s="106" t="s">
        <v>559</v>
      </c>
      <c r="C15" s="120" t="s">
        <v>573</v>
      </c>
      <c r="D15" s="106" t="s">
        <v>1039</v>
      </c>
      <c r="E15" s="105">
        <v>35.590000000000003</v>
      </c>
      <c r="F15" s="121">
        <v>5.3385000000000007</v>
      </c>
      <c r="G15" s="121">
        <v>40.928500000000007</v>
      </c>
    </row>
    <row r="16" spans="1:7">
      <c r="A16" s="67" t="s">
        <v>73</v>
      </c>
      <c r="B16" s="106" t="s">
        <v>559</v>
      </c>
      <c r="C16" s="120" t="s">
        <v>574</v>
      </c>
      <c r="D16" s="106" t="s">
        <v>1040</v>
      </c>
      <c r="E16" s="105">
        <v>1.82</v>
      </c>
      <c r="F16" s="121">
        <v>0.27300000000000002</v>
      </c>
      <c r="G16" s="121">
        <v>2.093</v>
      </c>
    </row>
    <row r="17" spans="1:7">
      <c r="A17" s="67" t="s">
        <v>74</v>
      </c>
      <c r="B17" s="106" t="s">
        <v>559</v>
      </c>
      <c r="C17" s="120" t="s">
        <v>575</v>
      </c>
      <c r="D17" s="106" t="s">
        <v>1040</v>
      </c>
      <c r="E17" s="105">
        <v>0.8</v>
      </c>
      <c r="F17" s="121">
        <v>0.12</v>
      </c>
      <c r="G17" s="121">
        <v>0.92</v>
      </c>
    </row>
    <row r="18" spans="1:7">
      <c r="A18" s="67" t="s">
        <v>75</v>
      </c>
      <c r="B18" s="106" t="s">
        <v>559</v>
      </c>
      <c r="C18" s="120" t="s">
        <v>576</v>
      </c>
      <c r="D18" s="106" t="s">
        <v>1041</v>
      </c>
      <c r="E18" s="105">
        <v>27.54</v>
      </c>
      <c r="F18" s="121">
        <v>4.1309999999999993</v>
      </c>
      <c r="G18" s="121">
        <v>31.670999999999999</v>
      </c>
    </row>
    <row r="19" spans="1:7">
      <c r="A19" s="67" t="s">
        <v>76</v>
      </c>
      <c r="B19" s="106" t="s">
        <v>559</v>
      </c>
      <c r="C19" s="120" t="s">
        <v>577</v>
      </c>
      <c r="D19" s="106" t="s">
        <v>1040</v>
      </c>
      <c r="E19" s="105">
        <v>3.1</v>
      </c>
      <c r="F19" s="121">
        <v>0.46499999999999997</v>
      </c>
      <c r="G19" s="121">
        <v>3.5649999999999999</v>
      </c>
    </row>
    <row r="20" spans="1:7">
      <c r="A20" s="67" t="s">
        <v>77</v>
      </c>
      <c r="B20" s="106" t="s">
        <v>559</v>
      </c>
      <c r="C20" s="120" t="s">
        <v>578</v>
      </c>
      <c r="D20" s="106" t="s">
        <v>1040</v>
      </c>
      <c r="E20" s="105">
        <v>13.11</v>
      </c>
      <c r="F20" s="121">
        <v>1.9664999999999999</v>
      </c>
      <c r="G20" s="121">
        <v>15.076499999999999</v>
      </c>
    </row>
    <row r="21" spans="1:7">
      <c r="A21" s="67" t="s">
        <v>78</v>
      </c>
      <c r="B21" s="106" t="s">
        <v>559</v>
      </c>
      <c r="C21" s="120" t="s">
        <v>579</v>
      </c>
      <c r="D21" s="106" t="s">
        <v>1040</v>
      </c>
      <c r="E21" s="105">
        <v>10.54</v>
      </c>
      <c r="F21" s="121">
        <v>1.5809999999999997</v>
      </c>
      <c r="G21" s="121">
        <v>12.120999999999999</v>
      </c>
    </row>
    <row r="22" spans="1:7">
      <c r="A22" s="67" t="s">
        <v>79</v>
      </c>
      <c r="B22" s="106" t="s">
        <v>560</v>
      </c>
      <c r="C22" s="120" t="s">
        <v>580</v>
      </c>
      <c r="D22" s="106">
        <v>1</v>
      </c>
      <c r="E22" s="105">
        <v>536.30999999999995</v>
      </c>
      <c r="F22" s="121">
        <v>80.446499999999986</v>
      </c>
      <c r="G22" s="121">
        <v>616.75649999999996</v>
      </c>
    </row>
    <row r="23" spans="1:7">
      <c r="A23" s="67" t="s">
        <v>80</v>
      </c>
      <c r="B23" s="106" t="s">
        <v>559</v>
      </c>
      <c r="C23" s="120" t="s">
        <v>580</v>
      </c>
      <c r="D23" s="106" t="s">
        <v>1042</v>
      </c>
      <c r="E23" s="105">
        <v>563.87</v>
      </c>
      <c r="F23" s="121">
        <v>84.580500000000001</v>
      </c>
      <c r="G23" s="121">
        <v>648.45050000000003</v>
      </c>
    </row>
    <row r="24" spans="1:7">
      <c r="A24" s="67" t="s">
        <v>81</v>
      </c>
      <c r="B24" s="106" t="s">
        <v>559</v>
      </c>
      <c r="C24" s="120" t="s">
        <v>581</v>
      </c>
      <c r="D24" s="106" t="s">
        <v>1043</v>
      </c>
      <c r="E24" s="105">
        <v>6.68</v>
      </c>
      <c r="F24" s="121">
        <v>1.002</v>
      </c>
      <c r="G24" s="121">
        <v>7.6819999999999995</v>
      </c>
    </row>
    <row r="25" spans="1:7">
      <c r="A25" s="67" t="s">
        <v>82</v>
      </c>
      <c r="B25" s="106" t="s">
        <v>559</v>
      </c>
      <c r="C25" s="120" t="s">
        <v>582</v>
      </c>
      <c r="D25" s="106" t="s">
        <v>1030</v>
      </c>
      <c r="E25" s="105">
        <v>40.880000000000003</v>
      </c>
      <c r="F25" s="121">
        <v>6.1320000000000006</v>
      </c>
      <c r="G25" s="121">
        <v>47.012</v>
      </c>
    </row>
    <row r="26" spans="1:7">
      <c r="A26" s="67" t="s">
        <v>83</v>
      </c>
      <c r="B26" s="106" t="s">
        <v>559</v>
      </c>
      <c r="C26" s="120" t="s">
        <v>583</v>
      </c>
      <c r="D26" s="106" t="s">
        <v>1044</v>
      </c>
      <c r="E26" s="105">
        <v>9.7100000000000009</v>
      </c>
      <c r="F26" s="121">
        <v>1.4565000000000001</v>
      </c>
      <c r="G26" s="121">
        <v>11.166500000000001</v>
      </c>
    </row>
    <row r="27" spans="1:7">
      <c r="A27" s="67" t="s">
        <v>84</v>
      </c>
      <c r="B27" s="106" t="s">
        <v>559</v>
      </c>
      <c r="C27" s="120" t="s">
        <v>584</v>
      </c>
      <c r="D27" s="106" t="s">
        <v>1044</v>
      </c>
      <c r="E27" s="105">
        <v>8.75</v>
      </c>
      <c r="F27" s="121">
        <v>1.3125</v>
      </c>
      <c r="G27" s="121">
        <v>10.0625</v>
      </c>
    </row>
    <row r="28" spans="1:7">
      <c r="A28" s="67" t="s">
        <v>85</v>
      </c>
      <c r="B28" s="106" t="s">
        <v>559</v>
      </c>
      <c r="C28" s="120" t="s">
        <v>585</v>
      </c>
      <c r="D28" s="106" t="s">
        <v>1041</v>
      </c>
      <c r="E28" s="105">
        <v>26.56</v>
      </c>
      <c r="F28" s="121">
        <v>3.9839999999999995</v>
      </c>
      <c r="G28" s="121">
        <v>30.543999999999997</v>
      </c>
    </row>
    <row r="29" spans="1:7">
      <c r="A29" s="67" t="s">
        <v>86</v>
      </c>
      <c r="B29" s="106" t="s">
        <v>559</v>
      </c>
      <c r="C29" s="120" t="s">
        <v>586</v>
      </c>
      <c r="D29" s="106" t="s">
        <v>1045</v>
      </c>
      <c r="E29" s="105">
        <v>2.06</v>
      </c>
      <c r="F29" s="121">
        <v>0.309</v>
      </c>
      <c r="G29" s="121">
        <v>2.3690000000000002</v>
      </c>
    </row>
    <row r="30" spans="1:7">
      <c r="A30" s="67" t="s">
        <v>87</v>
      </c>
      <c r="B30" s="106" t="s">
        <v>559</v>
      </c>
      <c r="C30" s="120" t="s">
        <v>587</v>
      </c>
      <c r="D30" s="106" t="s">
        <v>1032</v>
      </c>
      <c r="E30" s="105">
        <v>4.79</v>
      </c>
      <c r="F30" s="121">
        <v>0.71850000000000003</v>
      </c>
      <c r="G30" s="121">
        <v>5.5084999999999997</v>
      </c>
    </row>
    <row r="31" spans="1:7">
      <c r="A31" s="67" t="s">
        <v>88</v>
      </c>
      <c r="B31" s="106" t="s">
        <v>559</v>
      </c>
      <c r="C31" s="120" t="s">
        <v>588</v>
      </c>
      <c r="D31" s="106" t="s">
        <v>1042</v>
      </c>
      <c r="E31" s="105">
        <v>7.03</v>
      </c>
      <c r="F31" s="121">
        <v>1.0545</v>
      </c>
      <c r="G31" s="121">
        <v>8.0845000000000002</v>
      </c>
    </row>
    <row r="32" spans="1:7">
      <c r="A32" s="67" t="s">
        <v>89</v>
      </c>
      <c r="B32" s="106" t="s">
        <v>559</v>
      </c>
      <c r="C32" s="120" t="s">
        <v>589</v>
      </c>
      <c r="D32" s="106" t="s">
        <v>1046</v>
      </c>
      <c r="E32" s="105">
        <v>4.9800000000000004</v>
      </c>
      <c r="F32" s="121">
        <v>0.747</v>
      </c>
      <c r="G32" s="121">
        <v>5.7270000000000003</v>
      </c>
    </row>
    <row r="33" spans="1:7">
      <c r="A33" s="67" t="s">
        <v>90</v>
      </c>
      <c r="B33" s="106" t="s">
        <v>560</v>
      </c>
      <c r="C33" s="120" t="s">
        <v>590</v>
      </c>
      <c r="D33" s="106" t="s">
        <v>1047</v>
      </c>
      <c r="E33" s="105">
        <v>87</v>
      </c>
      <c r="F33" s="121">
        <v>13.049999999999999</v>
      </c>
      <c r="G33" s="121">
        <v>100.05</v>
      </c>
    </row>
    <row r="34" spans="1:7">
      <c r="A34" s="67" t="s">
        <v>91</v>
      </c>
      <c r="B34" s="106" t="s">
        <v>559</v>
      </c>
      <c r="C34" s="120" t="s">
        <v>591</v>
      </c>
      <c r="D34" s="106" t="s">
        <v>1042</v>
      </c>
      <c r="E34" s="105">
        <v>10.79</v>
      </c>
      <c r="F34" s="121">
        <v>1.6184999999999998</v>
      </c>
      <c r="G34" s="121">
        <v>12.408499999999998</v>
      </c>
    </row>
    <row r="35" spans="1:7">
      <c r="A35" s="67" t="s">
        <v>92</v>
      </c>
      <c r="B35" s="106" t="s">
        <v>559</v>
      </c>
      <c r="C35" s="120" t="s">
        <v>592</v>
      </c>
      <c r="D35" s="106" t="s">
        <v>1042</v>
      </c>
      <c r="E35" s="105">
        <v>11.07</v>
      </c>
      <c r="F35" s="121">
        <v>1.6605000000000001</v>
      </c>
      <c r="G35" s="121">
        <v>12.730500000000001</v>
      </c>
    </row>
    <row r="36" spans="1:7">
      <c r="A36" s="67" t="s">
        <v>93</v>
      </c>
      <c r="B36" s="106" t="s">
        <v>559</v>
      </c>
      <c r="C36" s="120" t="s">
        <v>593</v>
      </c>
      <c r="D36" s="106" t="s">
        <v>1048</v>
      </c>
      <c r="E36" s="105">
        <v>11474.99</v>
      </c>
      <c r="F36" s="121">
        <v>1721.2484999999999</v>
      </c>
      <c r="G36" s="121">
        <v>13196.238499999999</v>
      </c>
    </row>
    <row r="37" spans="1:7">
      <c r="A37" s="67" t="s">
        <v>94</v>
      </c>
      <c r="B37" s="106" t="s">
        <v>560</v>
      </c>
      <c r="C37" s="120" t="s">
        <v>594</v>
      </c>
      <c r="D37" s="106">
        <v>1</v>
      </c>
      <c r="E37" s="105">
        <v>11249.99</v>
      </c>
      <c r="F37" s="121">
        <v>1687.4984999999999</v>
      </c>
      <c r="G37" s="121">
        <v>12937.488499999999</v>
      </c>
    </row>
    <row r="38" spans="1:7">
      <c r="A38" s="67" t="s">
        <v>95</v>
      </c>
      <c r="B38" s="106" t="s">
        <v>560</v>
      </c>
      <c r="C38" s="120" t="s">
        <v>595</v>
      </c>
      <c r="D38" s="106">
        <v>1</v>
      </c>
      <c r="E38" s="105">
        <v>5250</v>
      </c>
      <c r="F38" s="121">
        <v>787.5</v>
      </c>
      <c r="G38" s="121">
        <v>6037.5</v>
      </c>
    </row>
    <row r="39" spans="1:7">
      <c r="A39" s="67" t="s">
        <v>96</v>
      </c>
      <c r="B39" s="106" t="s">
        <v>560</v>
      </c>
      <c r="C39" s="120" t="s">
        <v>596</v>
      </c>
      <c r="D39" s="106">
        <v>1</v>
      </c>
      <c r="E39" s="105">
        <v>189</v>
      </c>
      <c r="F39" s="121">
        <v>28.349999999999998</v>
      </c>
      <c r="G39" s="121">
        <v>217.35</v>
      </c>
    </row>
    <row r="40" spans="1:7">
      <c r="A40" s="67" t="s">
        <v>97</v>
      </c>
      <c r="B40" s="106" t="s">
        <v>560</v>
      </c>
      <c r="C40" s="120" t="s">
        <v>597</v>
      </c>
      <c r="D40" s="106">
        <v>1</v>
      </c>
      <c r="E40" s="105">
        <v>1575</v>
      </c>
      <c r="F40" s="121">
        <v>236.25</v>
      </c>
      <c r="G40" s="121">
        <v>1811.25</v>
      </c>
    </row>
    <row r="41" spans="1:7">
      <c r="A41" s="67" t="s">
        <v>98</v>
      </c>
      <c r="B41" s="106" t="s">
        <v>560</v>
      </c>
      <c r="C41" s="120" t="s">
        <v>598</v>
      </c>
      <c r="D41" s="106">
        <v>1</v>
      </c>
      <c r="E41" s="105">
        <v>48.3</v>
      </c>
      <c r="F41" s="121">
        <v>7.2449999999999992</v>
      </c>
      <c r="G41" s="121">
        <v>55.544999999999995</v>
      </c>
    </row>
    <row r="42" spans="1:7">
      <c r="A42" s="67" t="s">
        <v>99</v>
      </c>
      <c r="B42" s="106" t="s">
        <v>560</v>
      </c>
      <c r="C42" s="120" t="s">
        <v>599</v>
      </c>
      <c r="D42" s="106">
        <v>1</v>
      </c>
      <c r="E42" s="105">
        <v>16.45</v>
      </c>
      <c r="F42" s="121">
        <v>2.4674999999999998</v>
      </c>
      <c r="G42" s="121">
        <v>18.9175</v>
      </c>
    </row>
    <row r="43" spans="1:7">
      <c r="A43" s="67" t="s">
        <v>100</v>
      </c>
      <c r="B43" s="106" t="s">
        <v>559</v>
      </c>
      <c r="C43" s="120" t="s">
        <v>600</v>
      </c>
      <c r="D43" s="106" t="s">
        <v>1049</v>
      </c>
      <c r="E43" s="105">
        <v>135.06</v>
      </c>
      <c r="F43" s="121">
        <v>20.259</v>
      </c>
      <c r="G43" s="121">
        <v>155.31900000000002</v>
      </c>
    </row>
    <row r="44" spans="1:7">
      <c r="A44" s="67" t="s">
        <v>101</v>
      </c>
      <c r="B44" s="106" t="s">
        <v>559</v>
      </c>
      <c r="C44" s="120" t="s">
        <v>601</v>
      </c>
      <c r="D44" s="106" t="s">
        <v>1041</v>
      </c>
      <c r="E44" s="105">
        <v>42.05</v>
      </c>
      <c r="F44" s="121">
        <v>6.3074999999999992</v>
      </c>
      <c r="G44" s="121">
        <v>48.357499999999995</v>
      </c>
    </row>
    <row r="45" spans="1:7">
      <c r="A45" s="67" t="s">
        <v>102</v>
      </c>
      <c r="B45" s="106" t="s">
        <v>559</v>
      </c>
      <c r="C45" s="120" t="s">
        <v>602</v>
      </c>
      <c r="D45" s="106" t="s">
        <v>1044</v>
      </c>
      <c r="E45" s="105">
        <v>9.7200000000000006</v>
      </c>
      <c r="F45" s="121">
        <v>1.458</v>
      </c>
      <c r="G45" s="121">
        <v>11.178000000000001</v>
      </c>
    </row>
    <row r="46" spans="1:7">
      <c r="A46" s="67" t="s">
        <v>103</v>
      </c>
      <c r="B46" s="106" t="s">
        <v>560</v>
      </c>
      <c r="C46" s="120" t="s">
        <v>603</v>
      </c>
      <c r="D46" s="106">
        <v>1</v>
      </c>
      <c r="E46" s="105">
        <v>40250</v>
      </c>
      <c r="F46" s="121">
        <v>6037.5</v>
      </c>
      <c r="G46" s="121">
        <v>46287.5</v>
      </c>
    </row>
    <row r="47" spans="1:7">
      <c r="A47" s="67" t="s">
        <v>104</v>
      </c>
      <c r="B47" s="106" t="s">
        <v>560</v>
      </c>
      <c r="C47" s="120" t="s">
        <v>603</v>
      </c>
      <c r="D47" s="106">
        <v>1</v>
      </c>
      <c r="E47" s="105">
        <v>39480</v>
      </c>
      <c r="F47" s="121">
        <v>5922</v>
      </c>
      <c r="G47" s="121">
        <v>45402</v>
      </c>
    </row>
    <row r="48" spans="1:7">
      <c r="A48" s="67" t="s">
        <v>105</v>
      </c>
      <c r="B48" s="106" t="s">
        <v>560</v>
      </c>
      <c r="C48" s="120" t="s">
        <v>603</v>
      </c>
      <c r="D48" s="106">
        <v>1</v>
      </c>
      <c r="E48" s="105">
        <v>41300</v>
      </c>
      <c r="F48" s="121">
        <v>6195</v>
      </c>
      <c r="G48" s="121">
        <v>47495</v>
      </c>
    </row>
    <row r="49" spans="1:7">
      <c r="A49" s="67" t="s">
        <v>106</v>
      </c>
      <c r="B49" s="106" t="s">
        <v>560</v>
      </c>
      <c r="C49" s="120" t="s">
        <v>603</v>
      </c>
      <c r="D49" s="106">
        <v>1</v>
      </c>
      <c r="E49" s="105">
        <v>47600</v>
      </c>
      <c r="F49" s="121">
        <v>7140</v>
      </c>
      <c r="G49" s="121">
        <v>54740</v>
      </c>
    </row>
    <row r="50" spans="1:7">
      <c r="A50" s="67" t="s">
        <v>107</v>
      </c>
      <c r="B50" s="106" t="s">
        <v>560</v>
      </c>
      <c r="C50" s="120" t="s">
        <v>603</v>
      </c>
      <c r="D50" s="106">
        <v>1</v>
      </c>
      <c r="E50" s="105">
        <v>50400</v>
      </c>
      <c r="F50" s="121">
        <v>7560</v>
      </c>
      <c r="G50" s="121">
        <v>57960</v>
      </c>
    </row>
    <row r="51" spans="1:7">
      <c r="A51" s="67" t="s">
        <v>108</v>
      </c>
      <c r="B51" s="106" t="s">
        <v>560</v>
      </c>
      <c r="C51" s="120" t="s">
        <v>603</v>
      </c>
      <c r="D51" s="106">
        <v>1</v>
      </c>
      <c r="E51" s="105">
        <v>51450</v>
      </c>
      <c r="F51" s="121">
        <v>7717.5</v>
      </c>
      <c r="G51" s="121">
        <v>59167.5</v>
      </c>
    </row>
    <row r="52" spans="1:7">
      <c r="A52" s="67" t="s">
        <v>109</v>
      </c>
      <c r="B52" s="106" t="s">
        <v>560</v>
      </c>
      <c r="C52" s="120" t="s">
        <v>603</v>
      </c>
      <c r="D52" s="106">
        <v>1</v>
      </c>
      <c r="E52" s="105">
        <v>59745</v>
      </c>
      <c r="F52" s="121">
        <v>8961.75</v>
      </c>
      <c r="G52" s="121">
        <v>68706.75</v>
      </c>
    </row>
    <row r="53" spans="1:7">
      <c r="A53" s="67" t="s">
        <v>110</v>
      </c>
      <c r="B53" s="106" t="s">
        <v>560</v>
      </c>
      <c r="C53" s="120" t="s">
        <v>603</v>
      </c>
      <c r="D53" s="106">
        <v>1</v>
      </c>
      <c r="E53" s="105">
        <v>61267.5</v>
      </c>
      <c r="F53" s="121">
        <v>9190.125</v>
      </c>
      <c r="G53" s="121">
        <v>70457.625</v>
      </c>
    </row>
    <row r="54" spans="1:7">
      <c r="A54" s="67" t="s">
        <v>111</v>
      </c>
      <c r="B54" s="106" t="s">
        <v>560</v>
      </c>
      <c r="C54" s="120" t="s">
        <v>603</v>
      </c>
      <c r="D54" s="106">
        <v>1</v>
      </c>
      <c r="E54" s="105">
        <v>64855</v>
      </c>
      <c r="F54" s="121">
        <v>9728.25</v>
      </c>
      <c r="G54" s="121">
        <v>74583.25</v>
      </c>
    </row>
    <row r="55" spans="1:7">
      <c r="A55" s="67" t="s">
        <v>112</v>
      </c>
      <c r="B55" s="106" t="s">
        <v>560</v>
      </c>
      <c r="C55" s="120" t="s">
        <v>603</v>
      </c>
      <c r="D55" s="106">
        <v>1</v>
      </c>
      <c r="E55" s="105">
        <v>1050</v>
      </c>
      <c r="F55" s="121">
        <v>157.5</v>
      </c>
      <c r="G55" s="121">
        <v>1207.5</v>
      </c>
    </row>
    <row r="56" spans="1:7">
      <c r="A56" s="67" t="s">
        <v>113</v>
      </c>
      <c r="B56" s="106" t="s">
        <v>560</v>
      </c>
      <c r="C56" s="120" t="s">
        <v>603</v>
      </c>
      <c r="D56" s="106">
        <v>1</v>
      </c>
      <c r="E56" s="105">
        <v>1015</v>
      </c>
      <c r="F56" s="121">
        <v>152.25</v>
      </c>
      <c r="G56" s="121">
        <v>1167.25</v>
      </c>
    </row>
    <row r="57" spans="1:7">
      <c r="A57" s="67" t="s">
        <v>114</v>
      </c>
      <c r="B57" s="106" t="s">
        <v>560</v>
      </c>
      <c r="C57" s="120" t="s">
        <v>603</v>
      </c>
      <c r="D57" s="106">
        <v>1</v>
      </c>
      <c r="E57" s="105">
        <v>2240</v>
      </c>
      <c r="F57" s="121">
        <v>336</v>
      </c>
      <c r="G57" s="121">
        <v>2576</v>
      </c>
    </row>
    <row r="58" spans="1:7">
      <c r="A58" s="67" t="s">
        <v>115</v>
      </c>
      <c r="B58" s="106" t="s">
        <v>560</v>
      </c>
      <c r="C58" s="120" t="s">
        <v>603</v>
      </c>
      <c r="D58" s="106">
        <v>1</v>
      </c>
      <c r="E58" s="105">
        <v>507.5</v>
      </c>
      <c r="F58" s="121">
        <v>76.125</v>
      </c>
      <c r="G58" s="121">
        <v>583.625</v>
      </c>
    </row>
    <row r="59" spans="1:7">
      <c r="A59" s="67" t="s">
        <v>116</v>
      </c>
      <c r="B59" s="106" t="s">
        <v>559</v>
      </c>
      <c r="C59" s="120" t="s">
        <v>604</v>
      </c>
      <c r="D59" s="106" t="s">
        <v>1050</v>
      </c>
      <c r="E59" s="105">
        <v>58.21</v>
      </c>
      <c r="F59" s="121">
        <v>8.7315000000000005</v>
      </c>
      <c r="G59" s="121">
        <v>66.941500000000005</v>
      </c>
    </row>
    <row r="60" spans="1:7">
      <c r="A60" s="67" t="s">
        <v>117</v>
      </c>
      <c r="B60" s="106" t="s">
        <v>559</v>
      </c>
      <c r="C60" s="120" t="s">
        <v>605</v>
      </c>
      <c r="D60" s="106" t="s">
        <v>1051</v>
      </c>
      <c r="E60" s="105">
        <v>40.799999999999997</v>
      </c>
      <c r="F60" s="121">
        <v>6.1199999999999992</v>
      </c>
      <c r="G60" s="121">
        <v>46.919999999999995</v>
      </c>
    </row>
    <row r="61" spans="1:7">
      <c r="A61" s="67" t="s">
        <v>118</v>
      </c>
      <c r="B61" s="106" t="s">
        <v>559</v>
      </c>
      <c r="C61" s="120" t="s">
        <v>606</v>
      </c>
      <c r="D61" s="106" t="s">
        <v>1051</v>
      </c>
      <c r="E61" s="105">
        <v>142.80000000000001</v>
      </c>
      <c r="F61" s="121">
        <v>21.42</v>
      </c>
      <c r="G61" s="121">
        <v>164.22000000000003</v>
      </c>
    </row>
    <row r="62" spans="1:7">
      <c r="A62" s="67" t="s">
        <v>119</v>
      </c>
      <c r="B62" s="106" t="s">
        <v>560</v>
      </c>
      <c r="C62" s="120" t="s">
        <v>607</v>
      </c>
      <c r="D62" s="106" t="s">
        <v>1052</v>
      </c>
      <c r="E62" s="105">
        <v>252</v>
      </c>
      <c r="F62" s="121">
        <v>37.799999999999997</v>
      </c>
      <c r="G62" s="121">
        <v>289.8</v>
      </c>
    </row>
    <row r="63" spans="1:7">
      <c r="A63" s="67" t="s">
        <v>120</v>
      </c>
      <c r="B63" s="106" t="s">
        <v>560</v>
      </c>
      <c r="C63" s="120" t="s">
        <v>608</v>
      </c>
      <c r="D63" s="106" t="s">
        <v>1053</v>
      </c>
      <c r="E63" s="105">
        <v>139.66</v>
      </c>
      <c r="F63" s="121">
        <v>20.948999999999998</v>
      </c>
      <c r="G63" s="121">
        <v>160.60899999999998</v>
      </c>
    </row>
    <row r="64" spans="1:7">
      <c r="A64" s="67" t="s">
        <v>121</v>
      </c>
      <c r="B64" s="106" t="s">
        <v>560</v>
      </c>
      <c r="C64" s="120" t="s">
        <v>609</v>
      </c>
      <c r="D64" s="106" t="s">
        <v>1054</v>
      </c>
      <c r="E64" s="105">
        <v>80</v>
      </c>
      <c r="F64" s="121">
        <v>12</v>
      </c>
      <c r="G64" s="121">
        <v>92</v>
      </c>
    </row>
    <row r="65" spans="1:7">
      <c r="A65" s="67" t="s">
        <v>122</v>
      </c>
      <c r="B65" s="106" t="s">
        <v>560</v>
      </c>
      <c r="C65" s="120" t="s">
        <v>610</v>
      </c>
      <c r="D65" s="106" t="s">
        <v>1055</v>
      </c>
      <c r="E65" s="105">
        <v>72</v>
      </c>
      <c r="F65" s="121">
        <v>10.799999999999999</v>
      </c>
      <c r="G65" s="121">
        <v>82.8</v>
      </c>
    </row>
    <row r="66" spans="1:7">
      <c r="A66" s="67" t="s">
        <v>123</v>
      </c>
      <c r="B66" s="106" t="s">
        <v>559</v>
      </c>
      <c r="C66" s="120" t="s">
        <v>611</v>
      </c>
      <c r="D66" s="106" t="s">
        <v>1056</v>
      </c>
      <c r="E66" s="105">
        <v>44.15</v>
      </c>
      <c r="F66" s="121">
        <v>6.6224999999999996</v>
      </c>
      <c r="G66" s="121">
        <v>50.772500000000001</v>
      </c>
    </row>
    <row r="67" spans="1:7">
      <c r="A67" s="67" t="s">
        <v>124</v>
      </c>
      <c r="B67" s="106" t="s">
        <v>559</v>
      </c>
      <c r="C67" s="120" t="s">
        <v>612</v>
      </c>
      <c r="D67" s="106" t="s">
        <v>1057</v>
      </c>
      <c r="E67" s="105">
        <v>81.599999999999994</v>
      </c>
      <c r="F67" s="121">
        <v>12.239999999999998</v>
      </c>
      <c r="G67" s="121">
        <v>93.839999999999989</v>
      </c>
    </row>
    <row r="68" spans="1:7">
      <c r="A68" s="67" t="s">
        <v>125</v>
      </c>
      <c r="B68" s="106" t="s">
        <v>559</v>
      </c>
      <c r="C68" s="120" t="s">
        <v>613</v>
      </c>
      <c r="D68" s="106" t="s">
        <v>1058</v>
      </c>
      <c r="E68" s="105">
        <v>28.46</v>
      </c>
      <c r="F68" s="121">
        <v>4.2690000000000001</v>
      </c>
      <c r="G68" s="121">
        <v>32.728999999999999</v>
      </c>
    </row>
    <row r="69" spans="1:7">
      <c r="A69" s="67" t="s">
        <v>126</v>
      </c>
      <c r="B69" s="106" t="s">
        <v>559</v>
      </c>
      <c r="C69" s="120" t="s">
        <v>614</v>
      </c>
      <c r="D69" s="106" t="s">
        <v>1029</v>
      </c>
      <c r="E69" s="105">
        <v>19.72</v>
      </c>
      <c r="F69" s="121">
        <v>2.9579999999999997</v>
      </c>
      <c r="G69" s="121">
        <v>22.677999999999997</v>
      </c>
    </row>
    <row r="70" spans="1:7">
      <c r="A70" s="67" t="s">
        <v>127</v>
      </c>
      <c r="B70" s="119" t="s">
        <v>559</v>
      </c>
      <c r="C70" s="118" t="s">
        <v>615</v>
      </c>
      <c r="D70" s="119" t="s">
        <v>1040</v>
      </c>
      <c r="E70" s="67">
        <v>8.91</v>
      </c>
      <c r="F70" s="121">
        <v>1.3365</v>
      </c>
      <c r="G70" s="121">
        <v>10.246500000000001</v>
      </c>
    </row>
    <row r="71" spans="1:7">
      <c r="A71" s="67" t="s">
        <v>128</v>
      </c>
      <c r="B71" s="119" t="s">
        <v>560</v>
      </c>
      <c r="C71" s="118" t="s">
        <v>616</v>
      </c>
      <c r="D71" s="119" t="s">
        <v>1059</v>
      </c>
      <c r="E71" s="67">
        <v>1295</v>
      </c>
      <c r="F71" s="121">
        <v>194.25</v>
      </c>
      <c r="G71" s="121">
        <v>1489.25</v>
      </c>
    </row>
    <row r="72" spans="1:7">
      <c r="A72" s="67" t="s">
        <v>129</v>
      </c>
      <c r="B72" s="119" t="s">
        <v>560</v>
      </c>
      <c r="C72" s="118" t="s">
        <v>616</v>
      </c>
      <c r="D72" s="119" t="s">
        <v>1059</v>
      </c>
      <c r="E72" s="67">
        <v>3595</v>
      </c>
      <c r="F72" s="121">
        <v>539.25</v>
      </c>
      <c r="G72" s="121">
        <v>4134.25</v>
      </c>
    </row>
    <row r="73" spans="1:7">
      <c r="A73" s="67" t="s">
        <v>130</v>
      </c>
      <c r="B73" s="119" t="s">
        <v>559</v>
      </c>
      <c r="C73" s="118" t="s">
        <v>617</v>
      </c>
      <c r="D73" s="119" t="s">
        <v>1060</v>
      </c>
      <c r="E73" s="67">
        <v>89.52</v>
      </c>
      <c r="F73" s="121">
        <v>13.427999999999999</v>
      </c>
      <c r="G73" s="121">
        <v>102.94799999999999</v>
      </c>
    </row>
    <row r="74" spans="1:7">
      <c r="A74" s="67" t="s">
        <v>131</v>
      </c>
      <c r="B74" s="119" t="s">
        <v>559</v>
      </c>
      <c r="C74" s="118" t="s">
        <v>618</v>
      </c>
      <c r="D74" s="119" t="s">
        <v>1029</v>
      </c>
      <c r="E74" s="67">
        <v>20.010000000000002</v>
      </c>
      <c r="F74" s="121">
        <v>3.0015000000000001</v>
      </c>
      <c r="G74" s="121">
        <v>23.011500000000002</v>
      </c>
    </row>
    <row r="75" spans="1:7">
      <c r="A75" s="67" t="s">
        <v>132</v>
      </c>
      <c r="B75" s="119" t="s">
        <v>559</v>
      </c>
      <c r="C75" s="118" t="s">
        <v>619</v>
      </c>
      <c r="D75" s="119" t="s">
        <v>1060</v>
      </c>
      <c r="E75" s="67">
        <v>17.63</v>
      </c>
      <c r="F75" s="121">
        <v>2.6444999999999999</v>
      </c>
      <c r="G75" s="121">
        <v>20.2745</v>
      </c>
    </row>
    <row r="76" spans="1:7">
      <c r="A76" s="67" t="s">
        <v>133</v>
      </c>
      <c r="B76" s="119" t="s">
        <v>559</v>
      </c>
      <c r="C76" s="118" t="s">
        <v>620</v>
      </c>
      <c r="D76" s="119" t="s">
        <v>1060</v>
      </c>
      <c r="E76" s="67">
        <v>28.28</v>
      </c>
      <c r="F76" s="121">
        <v>4.242</v>
      </c>
      <c r="G76" s="121">
        <v>32.521999999999998</v>
      </c>
    </row>
    <row r="77" spans="1:7">
      <c r="A77" s="67" t="s">
        <v>134</v>
      </c>
      <c r="B77" s="119" t="s">
        <v>559</v>
      </c>
      <c r="C77" s="118" t="s">
        <v>621</v>
      </c>
      <c r="D77" s="119" t="s">
        <v>1044</v>
      </c>
      <c r="E77" s="67">
        <v>8.75</v>
      </c>
      <c r="F77" s="121">
        <v>1.3125</v>
      </c>
      <c r="G77" s="121">
        <v>10.0625</v>
      </c>
    </row>
    <row r="78" spans="1:7">
      <c r="A78" s="67" t="s">
        <v>135</v>
      </c>
      <c r="B78" s="119" t="s">
        <v>559</v>
      </c>
      <c r="C78" s="118" t="s">
        <v>622</v>
      </c>
      <c r="D78" s="119" t="s">
        <v>1029</v>
      </c>
      <c r="E78" s="67">
        <v>26.02</v>
      </c>
      <c r="F78" s="121">
        <v>3.9029999999999996</v>
      </c>
      <c r="G78" s="121">
        <v>29.922999999999998</v>
      </c>
    </row>
    <row r="79" spans="1:7">
      <c r="A79" s="67" t="s">
        <v>136</v>
      </c>
      <c r="B79" s="119" t="s">
        <v>559</v>
      </c>
      <c r="C79" s="118" t="s">
        <v>623</v>
      </c>
      <c r="D79" s="119" t="s">
        <v>1061</v>
      </c>
      <c r="E79" s="67">
        <v>54.77</v>
      </c>
      <c r="F79" s="121">
        <v>8.2155000000000005</v>
      </c>
      <c r="G79" s="121">
        <v>62.985500000000002</v>
      </c>
    </row>
    <row r="80" spans="1:7">
      <c r="A80" s="67" t="s">
        <v>137</v>
      </c>
      <c r="B80" s="119" t="s">
        <v>559</v>
      </c>
      <c r="C80" s="118" t="s">
        <v>624</v>
      </c>
      <c r="D80" s="119" t="s">
        <v>1029</v>
      </c>
      <c r="E80" s="67">
        <v>24.92</v>
      </c>
      <c r="F80" s="121">
        <v>3.738</v>
      </c>
      <c r="G80" s="121">
        <v>28.658000000000001</v>
      </c>
    </row>
    <row r="81" spans="1:7">
      <c r="A81" s="67" t="s">
        <v>138</v>
      </c>
      <c r="B81" s="119" t="s">
        <v>559</v>
      </c>
      <c r="C81" s="118" t="s">
        <v>625</v>
      </c>
      <c r="D81" s="119" t="s">
        <v>1042</v>
      </c>
      <c r="E81" s="67">
        <v>125.97</v>
      </c>
      <c r="F81" s="121">
        <v>18.895499999999998</v>
      </c>
      <c r="G81" s="121">
        <v>144.8655</v>
      </c>
    </row>
    <row r="82" spans="1:7">
      <c r="A82" s="67" t="s">
        <v>139</v>
      </c>
      <c r="B82" s="119" t="s">
        <v>559</v>
      </c>
      <c r="C82" s="118" t="s">
        <v>626</v>
      </c>
      <c r="D82" s="119" t="s">
        <v>1062</v>
      </c>
      <c r="E82" s="67">
        <v>27.34</v>
      </c>
      <c r="F82" s="121">
        <v>4.101</v>
      </c>
      <c r="G82" s="121">
        <v>31.440999999999999</v>
      </c>
    </row>
    <row r="83" spans="1:7">
      <c r="A83" s="67" t="s">
        <v>140</v>
      </c>
      <c r="B83" s="119" t="s">
        <v>559</v>
      </c>
      <c r="C83" s="118" t="s">
        <v>627</v>
      </c>
      <c r="D83" s="119" t="s">
        <v>1062</v>
      </c>
      <c r="E83" s="67">
        <v>17.440000000000001</v>
      </c>
      <c r="F83" s="121">
        <v>2.6160000000000001</v>
      </c>
      <c r="G83" s="121">
        <v>20.056000000000001</v>
      </c>
    </row>
    <row r="84" spans="1:7">
      <c r="A84" s="67" t="s">
        <v>141</v>
      </c>
      <c r="B84" s="119" t="s">
        <v>559</v>
      </c>
      <c r="C84" s="118" t="s">
        <v>628</v>
      </c>
      <c r="D84" s="119" t="s">
        <v>1062</v>
      </c>
      <c r="E84" s="67">
        <v>24.79</v>
      </c>
      <c r="F84" s="121">
        <v>3.7184999999999997</v>
      </c>
      <c r="G84" s="121">
        <v>28.508499999999998</v>
      </c>
    </row>
    <row r="85" spans="1:7">
      <c r="A85" s="67" t="s">
        <v>142</v>
      </c>
      <c r="B85" s="119" t="s">
        <v>559</v>
      </c>
      <c r="C85" s="118" t="s">
        <v>629</v>
      </c>
      <c r="D85" s="119" t="s">
        <v>1063</v>
      </c>
      <c r="E85" s="67">
        <v>119.93</v>
      </c>
      <c r="F85" s="121">
        <v>17.9895</v>
      </c>
      <c r="G85" s="121">
        <v>137.9195</v>
      </c>
    </row>
    <row r="86" spans="1:7">
      <c r="A86" s="67" t="s">
        <v>143</v>
      </c>
      <c r="B86" s="119" t="s">
        <v>560</v>
      </c>
      <c r="C86" s="118" t="s">
        <v>630</v>
      </c>
      <c r="D86" s="119" t="s">
        <v>1064</v>
      </c>
      <c r="E86" s="67">
        <v>114.07</v>
      </c>
      <c r="F86" s="121">
        <v>17.110499999999998</v>
      </c>
      <c r="G86" s="121">
        <v>131.18049999999999</v>
      </c>
    </row>
    <row r="87" spans="1:7">
      <c r="A87" s="67" t="s">
        <v>144</v>
      </c>
      <c r="B87" s="119" t="s">
        <v>559</v>
      </c>
      <c r="C87" s="118" t="s">
        <v>631</v>
      </c>
      <c r="D87" s="119" t="s">
        <v>1042</v>
      </c>
      <c r="E87" s="67">
        <v>296.35000000000002</v>
      </c>
      <c r="F87" s="121">
        <v>44.452500000000001</v>
      </c>
      <c r="G87" s="121">
        <v>340.80250000000001</v>
      </c>
    </row>
    <row r="88" spans="1:7">
      <c r="A88" s="67" t="s">
        <v>145</v>
      </c>
      <c r="B88" s="119" t="s">
        <v>559</v>
      </c>
      <c r="C88" s="118" t="s">
        <v>632</v>
      </c>
      <c r="D88" s="119" t="s">
        <v>1042</v>
      </c>
      <c r="E88" s="67">
        <v>12.09</v>
      </c>
      <c r="F88" s="121">
        <v>1.8134999999999999</v>
      </c>
      <c r="G88" s="121">
        <v>13.903499999999999</v>
      </c>
    </row>
    <row r="89" spans="1:7">
      <c r="A89" s="67" t="s">
        <v>146</v>
      </c>
      <c r="B89" s="119" t="s">
        <v>559</v>
      </c>
      <c r="C89" s="118" t="s">
        <v>633</v>
      </c>
      <c r="D89" s="119" t="s">
        <v>1040</v>
      </c>
      <c r="E89" s="67">
        <v>51.73</v>
      </c>
      <c r="F89" s="121">
        <v>7.7594999999999992</v>
      </c>
      <c r="G89" s="121">
        <v>59.489499999999992</v>
      </c>
    </row>
    <row r="90" spans="1:7">
      <c r="A90" s="67" t="s">
        <v>147</v>
      </c>
      <c r="B90" s="119" t="s">
        <v>559</v>
      </c>
      <c r="C90" s="118" t="s">
        <v>634</v>
      </c>
      <c r="D90" s="119" t="s">
        <v>1040</v>
      </c>
      <c r="E90" s="67">
        <v>113.41</v>
      </c>
      <c r="F90" s="121">
        <v>17.011499999999998</v>
      </c>
      <c r="G90" s="121">
        <v>130.42149999999998</v>
      </c>
    </row>
    <row r="91" spans="1:7">
      <c r="A91" s="67" t="s">
        <v>148</v>
      </c>
      <c r="B91" s="119" t="s">
        <v>559</v>
      </c>
      <c r="C91" s="118" t="s">
        <v>635</v>
      </c>
      <c r="D91" s="119" t="s">
        <v>1040</v>
      </c>
      <c r="E91" s="67">
        <v>4.66</v>
      </c>
      <c r="F91" s="121">
        <v>0.69899999999999995</v>
      </c>
      <c r="G91" s="121">
        <v>5.359</v>
      </c>
    </row>
    <row r="92" spans="1:7">
      <c r="A92" s="67" t="s">
        <v>149</v>
      </c>
      <c r="B92" s="119" t="s">
        <v>559</v>
      </c>
      <c r="C92" s="118" t="s">
        <v>636</v>
      </c>
      <c r="D92" s="119" t="s">
        <v>1060</v>
      </c>
      <c r="E92" s="67">
        <v>7.12</v>
      </c>
      <c r="F92" s="121">
        <v>1.0680000000000001</v>
      </c>
      <c r="G92" s="121">
        <v>8.1880000000000006</v>
      </c>
    </row>
    <row r="93" spans="1:7">
      <c r="A93" s="67" t="s">
        <v>150</v>
      </c>
      <c r="B93" s="119" t="s">
        <v>559</v>
      </c>
      <c r="C93" s="118" t="s">
        <v>637</v>
      </c>
      <c r="D93" s="119" t="s">
        <v>1040</v>
      </c>
      <c r="E93" s="67">
        <v>41.64</v>
      </c>
      <c r="F93" s="121">
        <v>6.2459999999999996</v>
      </c>
      <c r="G93" s="121">
        <v>47.886000000000003</v>
      </c>
    </row>
    <row r="94" spans="1:7">
      <c r="A94" s="67" t="s">
        <v>151</v>
      </c>
      <c r="B94" s="119" t="s">
        <v>559</v>
      </c>
      <c r="C94" s="118" t="s">
        <v>638</v>
      </c>
      <c r="D94" s="119" t="s">
        <v>1040</v>
      </c>
      <c r="E94" s="67">
        <v>46.59</v>
      </c>
      <c r="F94" s="121">
        <v>6.9885000000000002</v>
      </c>
      <c r="G94" s="121">
        <v>53.578500000000005</v>
      </c>
    </row>
    <row r="95" spans="1:7">
      <c r="A95" s="67" t="s">
        <v>152</v>
      </c>
      <c r="B95" s="119" t="s">
        <v>559</v>
      </c>
      <c r="C95" s="118" t="s">
        <v>639</v>
      </c>
      <c r="D95" s="119" t="s">
        <v>1040</v>
      </c>
      <c r="E95" s="67">
        <v>54.93</v>
      </c>
      <c r="F95" s="121">
        <v>8.2394999999999996</v>
      </c>
      <c r="G95" s="121">
        <v>63.169499999999999</v>
      </c>
    </row>
    <row r="96" spans="1:7">
      <c r="A96" s="67" t="s">
        <v>153</v>
      </c>
      <c r="B96" s="119" t="s">
        <v>559</v>
      </c>
      <c r="C96" s="118" t="s">
        <v>640</v>
      </c>
      <c r="D96" s="119" t="s">
        <v>1040</v>
      </c>
      <c r="E96" s="67">
        <v>3.5</v>
      </c>
      <c r="F96" s="121">
        <v>0.52500000000000002</v>
      </c>
      <c r="G96" s="121">
        <v>4.0250000000000004</v>
      </c>
    </row>
    <row r="97" spans="1:7">
      <c r="A97" s="67" t="s">
        <v>154</v>
      </c>
      <c r="B97" s="119" t="s">
        <v>559</v>
      </c>
      <c r="C97" s="118" t="s">
        <v>641</v>
      </c>
      <c r="D97" s="119" t="s">
        <v>1040</v>
      </c>
      <c r="E97" s="67">
        <v>41.98</v>
      </c>
      <c r="F97" s="121">
        <v>6.2969999999999997</v>
      </c>
      <c r="G97" s="121">
        <v>48.276999999999994</v>
      </c>
    </row>
    <row r="98" spans="1:7">
      <c r="A98" s="67" t="s">
        <v>155</v>
      </c>
      <c r="B98" s="119" t="s">
        <v>559</v>
      </c>
      <c r="C98" s="118" t="s">
        <v>642</v>
      </c>
      <c r="D98" s="119" t="s">
        <v>1040</v>
      </c>
      <c r="E98" s="67">
        <v>56.88</v>
      </c>
      <c r="F98" s="121">
        <v>8.532</v>
      </c>
      <c r="G98" s="121">
        <v>65.412000000000006</v>
      </c>
    </row>
    <row r="99" spans="1:7">
      <c r="A99" s="67" t="s">
        <v>156</v>
      </c>
      <c r="B99" s="119" t="s">
        <v>559</v>
      </c>
      <c r="C99" s="118" t="s">
        <v>643</v>
      </c>
      <c r="D99" s="119" t="s">
        <v>1040</v>
      </c>
      <c r="E99" s="67">
        <v>10.17</v>
      </c>
      <c r="F99" s="121">
        <v>1.5254999999999999</v>
      </c>
      <c r="G99" s="121">
        <v>11.695499999999999</v>
      </c>
    </row>
    <row r="100" spans="1:7">
      <c r="A100" s="67" t="s">
        <v>157</v>
      </c>
      <c r="B100" s="119" t="s">
        <v>559</v>
      </c>
      <c r="C100" s="118" t="s">
        <v>644</v>
      </c>
      <c r="D100" s="119" t="s">
        <v>1062</v>
      </c>
      <c r="E100" s="67">
        <v>23.28</v>
      </c>
      <c r="F100" s="121">
        <v>3.492</v>
      </c>
      <c r="G100" s="121">
        <v>26.772000000000002</v>
      </c>
    </row>
    <row r="101" spans="1:7">
      <c r="A101" s="67" t="s">
        <v>158</v>
      </c>
      <c r="B101" s="119" t="s">
        <v>559</v>
      </c>
      <c r="C101" s="118" t="s">
        <v>645</v>
      </c>
      <c r="D101" s="119" t="s">
        <v>1045</v>
      </c>
      <c r="E101" s="67">
        <v>3.99</v>
      </c>
      <c r="F101" s="121">
        <v>0.59850000000000003</v>
      </c>
      <c r="G101" s="121">
        <v>4.5884999999999998</v>
      </c>
    </row>
    <row r="102" spans="1:7">
      <c r="A102" s="67" t="s">
        <v>159</v>
      </c>
      <c r="B102" s="119" t="s">
        <v>559</v>
      </c>
      <c r="C102" s="118" t="s">
        <v>646</v>
      </c>
      <c r="D102" s="119" t="s">
        <v>1065</v>
      </c>
      <c r="E102" s="67">
        <v>10.15</v>
      </c>
      <c r="F102" s="121">
        <v>1.5225</v>
      </c>
      <c r="G102" s="121">
        <v>11.672499999999999</v>
      </c>
    </row>
    <row r="103" spans="1:7">
      <c r="A103" s="67" t="s">
        <v>160</v>
      </c>
      <c r="B103" s="119" t="s">
        <v>559</v>
      </c>
      <c r="C103" s="118" t="s">
        <v>647</v>
      </c>
      <c r="D103" s="119" t="s">
        <v>1030</v>
      </c>
      <c r="E103" s="67">
        <v>46.47</v>
      </c>
      <c r="F103" s="121">
        <v>6.9704999999999995</v>
      </c>
      <c r="G103" s="121">
        <v>53.4405</v>
      </c>
    </row>
    <row r="104" spans="1:7">
      <c r="A104" s="67" t="s">
        <v>161</v>
      </c>
      <c r="B104" s="119" t="s">
        <v>559</v>
      </c>
      <c r="C104" s="118" t="s">
        <v>648</v>
      </c>
      <c r="D104" s="119" t="s">
        <v>1040</v>
      </c>
      <c r="E104" s="67">
        <v>36.08</v>
      </c>
      <c r="F104" s="121">
        <v>5.4119999999999999</v>
      </c>
      <c r="G104" s="121">
        <v>41.491999999999997</v>
      </c>
    </row>
    <row r="105" spans="1:7">
      <c r="A105" s="67" t="s">
        <v>162</v>
      </c>
      <c r="B105" s="119" t="s">
        <v>559</v>
      </c>
      <c r="C105" s="118" t="s">
        <v>649</v>
      </c>
      <c r="D105" s="119" t="s">
        <v>1030</v>
      </c>
      <c r="E105" s="67">
        <v>35.979999999999997</v>
      </c>
      <c r="F105" s="121">
        <v>5.3969999999999994</v>
      </c>
      <c r="G105" s="121">
        <v>41.376999999999995</v>
      </c>
    </row>
    <row r="106" spans="1:7">
      <c r="A106" s="67" t="s">
        <v>163</v>
      </c>
      <c r="B106" s="119" t="s">
        <v>560</v>
      </c>
      <c r="C106" s="118" t="s">
        <v>650</v>
      </c>
      <c r="D106" s="119" t="s">
        <v>1066</v>
      </c>
      <c r="E106" s="67">
        <v>60</v>
      </c>
      <c r="F106" s="121">
        <v>9</v>
      </c>
      <c r="G106" s="121">
        <v>69</v>
      </c>
    </row>
    <row r="107" spans="1:7">
      <c r="A107" s="67" t="s">
        <v>164</v>
      </c>
      <c r="B107" s="119" t="s">
        <v>560</v>
      </c>
      <c r="C107" s="118" t="s">
        <v>651</v>
      </c>
      <c r="D107" s="119" t="s">
        <v>1064</v>
      </c>
      <c r="E107" s="67">
        <v>116.15</v>
      </c>
      <c r="F107" s="121">
        <v>17.422499999999999</v>
      </c>
      <c r="G107" s="121">
        <v>133.57249999999999</v>
      </c>
    </row>
    <row r="108" spans="1:7">
      <c r="A108" s="67" t="s">
        <v>165</v>
      </c>
      <c r="B108" s="119" t="s">
        <v>559</v>
      </c>
      <c r="C108" s="118" t="s">
        <v>652</v>
      </c>
      <c r="D108" s="119" t="s">
        <v>1029</v>
      </c>
      <c r="E108" s="67">
        <v>53.97</v>
      </c>
      <c r="F108" s="121">
        <v>8.0954999999999995</v>
      </c>
      <c r="G108" s="121">
        <v>62.0655</v>
      </c>
    </row>
    <row r="109" spans="1:7">
      <c r="A109" s="67" t="s">
        <v>166</v>
      </c>
      <c r="B109" s="119" t="s">
        <v>559</v>
      </c>
      <c r="C109" s="118" t="s">
        <v>653</v>
      </c>
      <c r="D109" s="119" t="s">
        <v>1067</v>
      </c>
      <c r="E109" s="67">
        <v>122.11</v>
      </c>
      <c r="F109" s="121">
        <v>18.316499999999998</v>
      </c>
      <c r="G109" s="121">
        <v>140.4265</v>
      </c>
    </row>
    <row r="110" spans="1:7">
      <c r="A110" s="67" t="s">
        <v>167</v>
      </c>
      <c r="B110" s="119" t="s">
        <v>559</v>
      </c>
      <c r="C110" s="118" t="s">
        <v>654</v>
      </c>
      <c r="D110" s="119" t="s">
        <v>1042</v>
      </c>
      <c r="E110" s="67">
        <v>281.55</v>
      </c>
      <c r="F110" s="121">
        <v>42.232500000000002</v>
      </c>
      <c r="G110" s="121">
        <v>323.78250000000003</v>
      </c>
    </row>
    <row r="111" spans="1:7">
      <c r="A111" s="67" t="s">
        <v>168</v>
      </c>
      <c r="B111" s="119" t="s">
        <v>559</v>
      </c>
      <c r="C111" s="118" t="s">
        <v>655</v>
      </c>
      <c r="D111" s="119" t="s">
        <v>1040</v>
      </c>
      <c r="E111" s="67">
        <v>7.26</v>
      </c>
      <c r="F111" s="121">
        <v>1.089</v>
      </c>
      <c r="G111" s="121">
        <v>8.3490000000000002</v>
      </c>
    </row>
    <row r="112" spans="1:7">
      <c r="A112" s="67" t="s">
        <v>169</v>
      </c>
      <c r="B112" s="119" t="s">
        <v>559</v>
      </c>
      <c r="C112" s="118" t="s">
        <v>656</v>
      </c>
      <c r="D112" s="119" t="s">
        <v>1030</v>
      </c>
      <c r="E112" s="67">
        <v>29.57</v>
      </c>
      <c r="F112" s="121">
        <v>4.4355000000000002</v>
      </c>
      <c r="G112" s="121">
        <v>34.005499999999998</v>
      </c>
    </row>
    <row r="113" spans="1:7">
      <c r="A113" s="67" t="s">
        <v>170</v>
      </c>
      <c r="B113" s="119" t="s">
        <v>559</v>
      </c>
      <c r="C113" s="118" t="s">
        <v>657</v>
      </c>
      <c r="D113" s="119" t="s">
        <v>1068</v>
      </c>
      <c r="E113" s="67">
        <v>0.79</v>
      </c>
      <c r="F113" s="121">
        <v>0.11849999999999999</v>
      </c>
      <c r="G113" s="121">
        <v>0.90850000000000009</v>
      </c>
    </row>
    <row r="114" spans="1:7">
      <c r="A114" s="67" t="s">
        <v>171</v>
      </c>
      <c r="B114" s="119" t="s">
        <v>559</v>
      </c>
      <c r="C114" s="118" t="s">
        <v>658</v>
      </c>
      <c r="D114" s="119" t="s">
        <v>1060</v>
      </c>
      <c r="E114" s="67">
        <v>0.75</v>
      </c>
      <c r="F114" s="121">
        <v>0.11249999999999999</v>
      </c>
      <c r="G114" s="121">
        <v>0.86250000000000004</v>
      </c>
    </row>
    <row r="115" spans="1:7">
      <c r="A115" s="67" t="s">
        <v>172</v>
      </c>
      <c r="B115" s="119" t="s">
        <v>559</v>
      </c>
      <c r="C115" s="118" t="s">
        <v>659</v>
      </c>
      <c r="D115" s="119" t="s">
        <v>1062</v>
      </c>
      <c r="E115" s="67">
        <v>19.989999999999998</v>
      </c>
      <c r="F115" s="121">
        <v>2.9984999999999995</v>
      </c>
      <c r="G115" s="121">
        <v>22.988499999999998</v>
      </c>
    </row>
    <row r="116" spans="1:7">
      <c r="A116" s="67" t="s">
        <v>173</v>
      </c>
      <c r="B116" s="119" t="s">
        <v>559</v>
      </c>
      <c r="C116" s="118" t="s">
        <v>659</v>
      </c>
      <c r="D116" s="119" t="s">
        <v>1062</v>
      </c>
      <c r="E116" s="67">
        <v>19.989999999999998</v>
      </c>
      <c r="F116" s="121">
        <v>2.9984999999999995</v>
      </c>
      <c r="G116" s="121">
        <v>22.988499999999998</v>
      </c>
    </row>
    <row r="117" spans="1:7">
      <c r="A117" s="67" t="s">
        <v>174</v>
      </c>
      <c r="B117" s="119" t="s">
        <v>559</v>
      </c>
      <c r="C117" s="118" t="s">
        <v>660</v>
      </c>
      <c r="D117" s="119" t="s">
        <v>1062</v>
      </c>
      <c r="E117" s="67">
        <v>20.91</v>
      </c>
      <c r="F117" s="121">
        <v>3.1364999999999998</v>
      </c>
      <c r="G117" s="121">
        <v>24.046500000000002</v>
      </c>
    </row>
    <row r="118" spans="1:7">
      <c r="A118" s="67" t="s">
        <v>175</v>
      </c>
      <c r="B118" s="119" t="s">
        <v>559</v>
      </c>
      <c r="C118" s="118" t="s">
        <v>661</v>
      </c>
      <c r="D118" s="119" t="s">
        <v>1062</v>
      </c>
      <c r="E118" s="67">
        <v>19.989999999999998</v>
      </c>
      <c r="F118" s="121">
        <v>2.9984999999999995</v>
      </c>
      <c r="G118" s="121">
        <v>22.988499999999998</v>
      </c>
    </row>
    <row r="119" spans="1:7">
      <c r="A119" s="67" t="s">
        <v>176</v>
      </c>
      <c r="B119" s="119" t="s">
        <v>559</v>
      </c>
      <c r="C119" s="118" t="s">
        <v>662</v>
      </c>
      <c r="D119" s="119" t="s">
        <v>1029</v>
      </c>
      <c r="E119" s="67">
        <v>19.07</v>
      </c>
      <c r="F119" s="121">
        <v>2.8605</v>
      </c>
      <c r="G119" s="121">
        <v>21.930500000000002</v>
      </c>
    </row>
    <row r="120" spans="1:7">
      <c r="A120" s="67" t="s">
        <v>177</v>
      </c>
      <c r="B120" s="119" t="s">
        <v>559</v>
      </c>
      <c r="C120" s="118" t="s">
        <v>663</v>
      </c>
      <c r="D120" s="119" t="s">
        <v>1029</v>
      </c>
      <c r="E120" s="67">
        <v>22.03</v>
      </c>
      <c r="F120" s="121">
        <v>3.3045</v>
      </c>
      <c r="G120" s="121">
        <v>25.334500000000002</v>
      </c>
    </row>
    <row r="121" spans="1:7">
      <c r="A121" s="67" t="s">
        <v>178</v>
      </c>
      <c r="B121" s="119" t="s">
        <v>559</v>
      </c>
      <c r="C121" s="118" t="s">
        <v>664</v>
      </c>
      <c r="D121" s="119" t="s">
        <v>1030</v>
      </c>
      <c r="E121" s="67">
        <v>21.62</v>
      </c>
      <c r="F121" s="121">
        <v>3.2429999999999999</v>
      </c>
      <c r="G121" s="121">
        <v>24.863</v>
      </c>
    </row>
    <row r="122" spans="1:7">
      <c r="A122" s="67" t="s">
        <v>179</v>
      </c>
      <c r="B122" s="119" t="s">
        <v>559</v>
      </c>
      <c r="C122" s="118" t="s">
        <v>665</v>
      </c>
      <c r="D122" s="119" t="s">
        <v>1029</v>
      </c>
      <c r="E122" s="67">
        <v>19.28</v>
      </c>
      <c r="F122" s="121">
        <v>2.8919999999999999</v>
      </c>
      <c r="G122" s="121">
        <v>22.172000000000001</v>
      </c>
    </row>
    <row r="123" spans="1:7">
      <c r="A123" s="67" t="s">
        <v>180</v>
      </c>
      <c r="B123" s="119" t="s">
        <v>559</v>
      </c>
      <c r="C123" s="118" t="s">
        <v>666</v>
      </c>
      <c r="D123" s="119" t="s">
        <v>1069</v>
      </c>
      <c r="E123" s="67">
        <v>23.23</v>
      </c>
      <c r="F123" s="121">
        <v>3.4845000000000002</v>
      </c>
      <c r="G123" s="121">
        <v>26.714500000000001</v>
      </c>
    </row>
    <row r="124" spans="1:7">
      <c r="A124" s="67" t="s">
        <v>181</v>
      </c>
      <c r="B124" s="119" t="s">
        <v>559</v>
      </c>
      <c r="C124" s="118" t="s">
        <v>667</v>
      </c>
      <c r="D124" s="119" t="s">
        <v>1070</v>
      </c>
      <c r="E124" s="67">
        <v>20.399999999999999</v>
      </c>
      <c r="F124" s="121">
        <v>3.0599999999999996</v>
      </c>
      <c r="G124" s="121">
        <v>23.459999999999997</v>
      </c>
    </row>
    <row r="125" spans="1:7">
      <c r="A125" s="67" t="s">
        <v>182</v>
      </c>
      <c r="B125" s="119" t="s">
        <v>559</v>
      </c>
      <c r="C125" s="118" t="s">
        <v>668</v>
      </c>
      <c r="D125" s="119" t="s">
        <v>1042</v>
      </c>
      <c r="E125" s="67">
        <v>15.98</v>
      </c>
      <c r="F125" s="121">
        <v>2.3969999999999998</v>
      </c>
      <c r="G125" s="121">
        <v>18.376999999999999</v>
      </c>
    </row>
    <row r="126" spans="1:7">
      <c r="A126" s="67" t="s">
        <v>183</v>
      </c>
      <c r="B126" s="119" t="s">
        <v>560</v>
      </c>
      <c r="C126" s="118" t="s">
        <v>669</v>
      </c>
      <c r="D126" s="119">
        <v>1</v>
      </c>
      <c r="E126" s="67">
        <v>649.99</v>
      </c>
      <c r="F126" s="121">
        <v>97.498499999999993</v>
      </c>
      <c r="G126" s="121">
        <v>747.48850000000004</v>
      </c>
    </row>
    <row r="127" spans="1:7">
      <c r="A127" s="67" t="s">
        <v>184</v>
      </c>
      <c r="B127" s="119" t="s">
        <v>559</v>
      </c>
      <c r="C127" s="118" t="s">
        <v>669</v>
      </c>
      <c r="D127" s="119" t="s">
        <v>1042</v>
      </c>
      <c r="E127" s="67">
        <v>683.39</v>
      </c>
      <c r="F127" s="121">
        <v>102.5085</v>
      </c>
      <c r="G127" s="121">
        <v>785.89850000000001</v>
      </c>
    </row>
    <row r="128" spans="1:7">
      <c r="A128" s="67" t="s">
        <v>185</v>
      </c>
      <c r="B128" s="119" t="s">
        <v>560</v>
      </c>
      <c r="C128" s="118" t="s">
        <v>670</v>
      </c>
      <c r="D128" s="119">
        <v>1</v>
      </c>
      <c r="E128" s="67">
        <v>1494.99</v>
      </c>
      <c r="F128" s="121">
        <v>224.24850000000001</v>
      </c>
      <c r="G128" s="121">
        <v>1719.2384999999999</v>
      </c>
    </row>
    <row r="129" spans="1:7">
      <c r="A129" s="67" t="s">
        <v>186</v>
      </c>
      <c r="B129" s="119" t="s">
        <v>559</v>
      </c>
      <c r="C129" s="118" t="s">
        <v>670</v>
      </c>
      <c r="D129" s="119" t="s">
        <v>1042</v>
      </c>
      <c r="E129" s="67">
        <v>1571.81</v>
      </c>
      <c r="F129" s="121">
        <v>235.77149999999997</v>
      </c>
      <c r="G129" s="121">
        <v>1807.5815</v>
      </c>
    </row>
    <row r="130" spans="1:7">
      <c r="A130" s="67" t="s">
        <v>187</v>
      </c>
      <c r="B130" s="119" t="s">
        <v>560</v>
      </c>
      <c r="C130" s="118" t="s">
        <v>671</v>
      </c>
      <c r="D130" s="119" t="s">
        <v>1071</v>
      </c>
      <c r="E130" s="67">
        <v>128.9</v>
      </c>
      <c r="F130" s="121">
        <v>19.335000000000001</v>
      </c>
      <c r="G130" s="121">
        <v>148.23500000000001</v>
      </c>
    </row>
    <row r="131" spans="1:7">
      <c r="A131" s="67" t="s">
        <v>188</v>
      </c>
      <c r="B131" s="119" t="s">
        <v>559</v>
      </c>
      <c r="C131" s="118" t="s">
        <v>672</v>
      </c>
      <c r="D131" s="119" t="s">
        <v>1060</v>
      </c>
      <c r="E131" s="67">
        <v>7.45</v>
      </c>
      <c r="F131" s="121">
        <v>1.1174999999999999</v>
      </c>
      <c r="G131" s="121">
        <v>8.5675000000000008</v>
      </c>
    </row>
    <row r="132" spans="1:7">
      <c r="A132" s="67" t="s">
        <v>189</v>
      </c>
      <c r="B132" s="119" t="s">
        <v>559</v>
      </c>
      <c r="C132" s="118" t="s">
        <v>673</v>
      </c>
      <c r="D132" s="119" t="s">
        <v>1060</v>
      </c>
      <c r="E132" s="67">
        <v>14</v>
      </c>
      <c r="F132" s="121">
        <v>2.1</v>
      </c>
      <c r="G132" s="121">
        <v>16.100000000000001</v>
      </c>
    </row>
    <row r="133" spans="1:7">
      <c r="A133" s="67" t="s">
        <v>190</v>
      </c>
      <c r="B133" s="119" t="s">
        <v>559</v>
      </c>
      <c r="C133" s="118" t="s">
        <v>674</v>
      </c>
      <c r="D133" s="119" t="s">
        <v>1029</v>
      </c>
      <c r="E133" s="67">
        <v>32.799999999999997</v>
      </c>
      <c r="F133" s="121">
        <v>4.919999999999999</v>
      </c>
      <c r="G133" s="121">
        <v>37.72</v>
      </c>
    </row>
    <row r="134" spans="1:7">
      <c r="A134" s="67" t="s">
        <v>191</v>
      </c>
      <c r="B134" s="119" t="s">
        <v>560</v>
      </c>
      <c r="C134" s="118" t="s">
        <v>675</v>
      </c>
      <c r="D134" s="119" t="s">
        <v>1072</v>
      </c>
      <c r="E134" s="67">
        <v>50</v>
      </c>
      <c r="F134" s="121">
        <v>7.5</v>
      </c>
      <c r="G134" s="121">
        <v>57.5</v>
      </c>
    </row>
    <row r="135" spans="1:7">
      <c r="A135" s="67" t="s">
        <v>192</v>
      </c>
      <c r="B135" s="119" t="s">
        <v>560</v>
      </c>
      <c r="C135" s="118" t="s">
        <v>676</v>
      </c>
      <c r="D135" s="119" t="s">
        <v>1072</v>
      </c>
      <c r="E135" s="67">
        <v>50</v>
      </c>
      <c r="F135" s="121">
        <v>7.5</v>
      </c>
      <c r="G135" s="121">
        <v>57.5</v>
      </c>
    </row>
    <row r="136" spans="1:7">
      <c r="A136" s="67" t="s">
        <v>193</v>
      </c>
      <c r="B136" s="119" t="s">
        <v>560</v>
      </c>
      <c r="C136" s="118" t="s">
        <v>677</v>
      </c>
      <c r="D136" s="119" t="s">
        <v>1073</v>
      </c>
      <c r="E136" s="67">
        <v>75</v>
      </c>
      <c r="F136" s="121">
        <v>11.25</v>
      </c>
      <c r="G136" s="121">
        <v>86.25</v>
      </c>
    </row>
    <row r="137" spans="1:7">
      <c r="A137" s="67" t="s">
        <v>194</v>
      </c>
      <c r="B137" s="119" t="s">
        <v>560</v>
      </c>
      <c r="C137" s="118" t="s">
        <v>678</v>
      </c>
      <c r="D137" s="119" t="s">
        <v>1074</v>
      </c>
      <c r="E137" s="67">
        <v>70</v>
      </c>
      <c r="F137" s="121">
        <v>10.5</v>
      </c>
      <c r="G137" s="121">
        <v>80.5</v>
      </c>
    </row>
    <row r="138" spans="1:7">
      <c r="A138" s="67" t="s">
        <v>195</v>
      </c>
      <c r="B138" s="119" t="s">
        <v>560</v>
      </c>
      <c r="C138" s="118" t="s">
        <v>679</v>
      </c>
      <c r="D138" s="119" t="s">
        <v>1075</v>
      </c>
      <c r="E138" s="67">
        <v>20</v>
      </c>
      <c r="F138" s="121">
        <v>3</v>
      </c>
      <c r="G138" s="121">
        <v>23</v>
      </c>
    </row>
    <row r="139" spans="1:7">
      <c r="A139" s="67" t="s">
        <v>196</v>
      </c>
      <c r="B139" s="119" t="s">
        <v>560</v>
      </c>
      <c r="C139" s="118" t="s">
        <v>680</v>
      </c>
      <c r="D139" s="119" t="s">
        <v>1076</v>
      </c>
      <c r="E139" s="67">
        <v>27300</v>
      </c>
      <c r="F139" s="121">
        <v>4095</v>
      </c>
      <c r="G139" s="121">
        <v>31395</v>
      </c>
    </row>
    <row r="140" spans="1:7">
      <c r="A140" s="67" t="s">
        <v>197</v>
      </c>
      <c r="B140" s="119" t="s">
        <v>559</v>
      </c>
      <c r="C140" s="118" t="s">
        <v>681</v>
      </c>
      <c r="D140" s="119" t="s">
        <v>1077</v>
      </c>
      <c r="E140" s="67">
        <v>136.66999999999999</v>
      </c>
      <c r="F140" s="121">
        <v>20.500499999999999</v>
      </c>
      <c r="G140" s="121">
        <v>157.17049999999998</v>
      </c>
    </row>
    <row r="141" spans="1:7">
      <c r="A141" s="67" t="s">
        <v>198</v>
      </c>
      <c r="B141" s="119" t="s">
        <v>560</v>
      </c>
      <c r="C141" s="118" t="s">
        <v>682</v>
      </c>
      <c r="D141" s="119" t="s">
        <v>1042</v>
      </c>
      <c r="E141" s="67">
        <v>35.99</v>
      </c>
      <c r="F141" s="121">
        <v>5.3985000000000003</v>
      </c>
      <c r="G141" s="121">
        <v>41.388500000000001</v>
      </c>
    </row>
    <row r="142" spans="1:7">
      <c r="A142" s="67" t="s">
        <v>199</v>
      </c>
      <c r="B142" s="119" t="s">
        <v>560</v>
      </c>
      <c r="C142" s="118" t="s">
        <v>683</v>
      </c>
      <c r="D142" s="119" t="s">
        <v>1078</v>
      </c>
      <c r="E142" s="67">
        <v>50</v>
      </c>
      <c r="F142" s="121">
        <v>7.5</v>
      </c>
      <c r="G142" s="121">
        <v>57.5</v>
      </c>
    </row>
    <row r="143" spans="1:7">
      <c r="A143" s="67" t="s">
        <v>200</v>
      </c>
      <c r="B143" s="119" t="s">
        <v>560</v>
      </c>
      <c r="C143" s="118" t="s">
        <v>684</v>
      </c>
      <c r="D143" s="119" t="s">
        <v>1078</v>
      </c>
      <c r="E143" s="67">
        <v>25</v>
      </c>
      <c r="F143" s="121">
        <v>3.75</v>
      </c>
      <c r="G143" s="121">
        <v>28.75</v>
      </c>
    </row>
    <row r="144" spans="1:7">
      <c r="A144" s="67" t="s">
        <v>201</v>
      </c>
      <c r="B144" s="119" t="s">
        <v>559</v>
      </c>
      <c r="C144" s="118" t="s">
        <v>685</v>
      </c>
      <c r="D144" s="119" t="s">
        <v>1051</v>
      </c>
      <c r="E144" s="67">
        <v>76.5</v>
      </c>
      <c r="F144" s="121">
        <v>11.475</v>
      </c>
      <c r="G144" s="121">
        <v>87.974999999999994</v>
      </c>
    </row>
    <row r="145" spans="1:7">
      <c r="A145" s="67" t="s">
        <v>202</v>
      </c>
      <c r="B145" s="119" t="s">
        <v>559</v>
      </c>
      <c r="C145" s="118" t="s">
        <v>686</v>
      </c>
      <c r="D145" s="119" t="s">
        <v>1051</v>
      </c>
      <c r="E145" s="67">
        <v>76.5</v>
      </c>
      <c r="F145" s="121">
        <v>11.475</v>
      </c>
      <c r="G145" s="121">
        <v>87.974999999999994</v>
      </c>
    </row>
    <row r="146" spans="1:7">
      <c r="A146" s="67" t="s">
        <v>203</v>
      </c>
      <c r="B146" s="119" t="s">
        <v>560</v>
      </c>
      <c r="C146" s="118" t="s">
        <v>687</v>
      </c>
      <c r="D146" s="119" t="s">
        <v>1073</v>
      </c>
      <c r="E146" s="67">
        <v>50</v>
      </c>
      <c r="F146" s="121">
        <v>7.5</v>
      </c>
      <c r="G146" s="121">
        <v>57.5</v>
      </c>
    </row>
    <row r="147" spans="1:7">
      <c r="A147" s="67" t="s">
        <v>204</v>
      </c>
      <c r="B147" s="119" t="s">
        <v>560</v>
      </c>
      <c r="C147" s="118" t="s">
        <v>688</v>
      </c>
      <c r="D147" s="119" t="s">
        <v>1073</v>
      </c>
      <c r="E147" s="67">
        <v>50</v>
      </c>
      <c r="F147" s="121">
        <v>7.5</v>
      </c>
      <c r="G147" s="121">
        <v>57.5</v>
      </c>
    </row>
    <row r="148" spans="1:7">
      <c r="A148" s="67" t="s">
        <v>205</v>
      </c>
      <c r="B148" s="119" t="s">
        <v>560</v>
      </c>
      <c r="C148" s="118" t="s">
        <v>689</v>
      </c>
      <c r="D148" s="119">
        <v>100</v>
      </c>
      <c r="E148" s="67">
        <v>545</v>
      </c>
      <c r="F148" s="121">
        <v>81.75</v>
      </c>
      <c r="G148" s="121">
        <v>626.75</v>
      </c>
    </row>
    <row r="149" spans="1:7">
      <c r="A149" s="67" t="s">
        <v>206</v>
      </c>
      <c r="B149" s="119" t="s">
        <v>560</v>
      </c>
      <c r="C149" s="118" t="s">
        <v>690</v>
      </c>
      <c r="D149" s="119">
        <v>100</v>
      </c>
      <c r="E149" s="67">
        <v>490</v>
      </c>
      <c r="F149" s="121">
        <v>73.5</v>
      </c>
      <c r="G149" s="121">
        <v>563.5</v>
      </c>
    </row>
    <row r="150" spans="1:7">
      <c r="A150" s="67" t="s">
        <v>207</v>
      </c>
      <c r="B150" s="119" t="s">
        <v>560</v>
      </c>
      <c r="C150" s="118" t="s">
        <v>691</v>
      </c>
      <c r="D150" s="119">
        <v>100</v>
      </c>
      <c r="E150" s="67">
        <v>295</v>
      </c>
      <c r="F150" s="121">
        <v>44.25</v>
      </c>
      <c r="G150" s="121">
        <v>339.25</v>
      </c>
    </row>
    <row r="151" spans="1:7">
      <c r="A151" s="67" t="s">
        <v>208</v>
      </c>
      <c r="B151" s="119" t="s">
        <v>559</v>
      </c>
      <c r="C151" s="118" t="s">
        <v>692</v>
      </c>
      <c r="D151" s="119" t="s">
        <v>1079</v>
      </c>
      <c r="E151" s="67">
        <v>82</v>
      </c>
      <c r="F151" s="121">
        <v>12.299999999999999</v>
      </c>
      <c r="G151" s="121">
        <v>94.3</v>
      </c>
    </row>
    <row r="152" spans="1:7">
      <c r="A152" s="67" t="s">
        <v>209</v>
      </c>
      <c r="B152" s="119" t="s">
        <v>560</v>
      </c>
      <c r="C152" s="118" t="s">
        <v>693</v>
      </c>
      <c r="D152" s="119" t="s">
        <v>1072</v>
      </c>
      <c r="E152" s="67">
        <v>27</v>
      </c>
      <c r="F152" s="121">
        <v>4.05</v>
      </c>
      <c r="G152" s="121">
        <v>31.05</v>
      </c>
    </row>
    <row r="153" spans="1:7">
      <c r="A153" s="67" t="s">
        <v>210</v>
      </c>
      <c r="B153" s="119" t="s">
        <v>560</v>
      </c>
      <c r="C153" s="118" t="s">
        <v>694</v>
      </c>
      <c r="D153" s="119" t="s">
        <v>1080</v>
      </c>
      <c r="E153" s="67">
        <v>60</v>
      </c>
      <c r="F153" s="121">
        <v>9</v>
      </c>
      <c r="G153" s="121">
        <v>69</v>
      </c>
    </row>
    <row r="154" spans="1:7">
      <c r="A154" s="67" t="s">
        <v>211</v>
      </c>
      <c r="B154" s="119" t="s">
        <v>560</v>
      </c>
      <c r="C154" s="118" t="s">
        <v>695</v>
      </c>
      <c r="D154" s="119" t="s">
        <v>1081</v>
      </c>
      <c r="E154" s="67">
        <v>0.15</v>
      </c>
      <c r="F154" s="121">
        <v>2.2499999999999999E-2</v>
      </c>
      <c r="G154" s="121">
        <v>0.17249999999999999</v>
      </c>
    </row>
    <row r="155" spans="1:7">
      <c r="A155" s="67" t="s">
        <v>212</v>
      </c>
      <c r="B155" s="119" t="s">
        <v>559</v>
      </c>
      <c r="C155" s="118" t="s">
        <v>696</v>
      </c>
      <c r="D155" s="119" t="s">
        <v>1082</v>
      </c>
      <c r="E155" s="67">
        <v>2.66</v>
      </c>
      <c r="F155" s="121">
        <v>0.39900000000000002</v>
      </c>
      <c r="G155" s="121">
        <v>3.0590000000000002</v>
      </c>
    </row>
    <row r="156" spans="1:7">
      <c r="A156" s="67" t="s">
        <v>213</v>
      </c>
      <c r="B156" s="119" t="s">
        <v>559</v>
      </c>
      <c r="C156" s="118" t="s">
        <v>697</v>
      </c>
      <c r="D156" s="119" t="s">
        <v>1083</v>
      </c>
      <c r="E156" s="67">
        <v>30.09</v>
      </c>
      <c r="F156" s="121">
        <v>4.5134999999999996</v>
      </c>
      <c r="G156" s="121">
        <v>34.603499999999997</v>
      </c>
    </row>
    <row r="157" spans="1:7">
      <c r="A157" s="67" t="s">
        <v>214</v>
      </c>
      <c r="B157" s="119" t="s">
        <v>559</v>
      </c>
      <c r="C157" s="118" t="s">
        <v>698</v>
      </c>
      <c r="D157" s="119" t="s">
        <v>1083</v>
      </c>
      <c r="E157" s="67">
        <v>30.09</v>
      </c>
      <c r="F157" s="121">
        <v>4.5134999999999996</v>
      </c>
      <c r="G157" s="121">
        <v>34.603499999999997</v>
      </c>
    </row>
    <row r="158" spans="1:7">
      <c r="A158" s="67" t="s">
        <v>215</v>
      </c>
      <c r="B158" s="119" t="s">
        <v>559</v>
      </c>
      <c r="C158" s="118" t="s">
        <v>699</v>
      </c>
      <c r="D158" s="119" t="s">
        <v>1083</v>
      </c>
      <c r="E158" s="67">
        <v>30.09</v>
      </c>
      <c r="F158" s="121">
        <v>4.5134999999999996</v>
      </c>
      <c r="G158" s="121">
        <v>34.603499999999997</v>
      </c>
    </row>
    <row r="159" spans="1:7">
      <c r="A159" s="67" t="s">
        <v>216</v>
      </c>
      <c r="B159" s="119" t="s">
        <v>560</v>
      </c>
      <c r="C159" s="118" t="s">
        <v>700</v>
      </c>
      <c r="D159" s="119" t="s">
        <v>1084</v>
      </c>
      <c r="E159" s="67">
        <v>825.53</v>
      </c>
      <c r="F159" s="121">
        <v>123.8295</v>
      </c>
      <c r="G159" s="121">
        <v>949.35950000000003</v>
      </c>
    </row>
    <row r="160" spans="1:7">
      <c r="A160" s="67" t="s">
        <v>217</v>
      </c>
      <c r="B160" s="119" t="s">
        <v>560</v>
      </c>
      <c r="C160" s="118" t="s">
        <v>701</v>
      </c>
      <c r="D160" s="119" t="s">
        <v>1085</v>
      </c>
      <c r="E160" s="67">
        <v>83.6</v>
      </c>
      <c r="F160" s="121">
        <v>12.54</v>
      </c>
      <c r="G160" s="121">
        <v>96.139999999999986</v>
      </c>
    </row>
    <row r="161" spans="1:7">
      <c r="A161" s="67" t="s">
        <v>218</v>
      </c>
      <c r="B161" s="119" t="s">
        <v>560</v>
      </c>
      <c r="C161" s="118" t="s">
        <v>702</v>
      </c>
      <c r="D161" s="119" t="s">
        <v>1086</v>
      </c>
      <c r="E161" s="67">
        <v>67.8</v>
      </c>
      <c r="F161" s="121">
        <v>10.17</v>
      </c>
      <c r="G161" s="121">
        <v>77.97</v>
      </c>
    </row>
    <row r="162" spans="1:7">
      <c r="A162" s="67" t="s">
        <v>219</v>
      </c>
      <c r="B162" s="119" t="s">
        <v>560</v>
      </c>
      <c r="C162" s="118" t="s">
        <v>703</v>
      </c>
      <c r="D162" s="119" t="s">
        <v>1087</v>
      </c>
      <c r="E162" s="67">
        <v>73.84</v>
      </c>
      <c r="F162" s="121">
        <v>11.076000000000001</v>
      </c>
      <c r="G162" s="121">
        <v>84.915999999999997</v>
      </c>
    </row>
    <row r="163" spans="1:7">
      <c r="A163" s="67" t="s">
        <v>220</v>
      </c>
      <c r="B163" s="119" t="s">
        <v>560</v>
      </c>
      <c r="C163" s="118" t="s">
        <v>704</v>
      </c>
      <c r="D163" s="119" t="s">
        <v>1088</v>
      </c>
      <c r="E163" s="67">
        <v>10</v>
      </c>
      <c r="F163" s="121">
        <v>1.5</v>
      </c>
      <c r="G163" s="121">
        <v>11.5</v>
      </c>
    </row>
    <row r="164" spans="1:7">
      <c r="A164" s="67" t="s">
        <v>221</v>
      </c>
      <c r="B164" s="119" t="s">
        <v>560</v>
      </c>
      <c r="C164" s="118" t="s">
        <v>705</v>
      </c>
      <c r="D164" s="119" t="s">
        <v>1088</v>
      </c>
      <c r="E164" s="67">
        <v>42.5</v>
      </c>
      <c r="F164" s="121">
        <v>6.375</v>
      </c>
      <c r="G164" s="121">
        <v>48.875</v>
      </c>
    </row>
    <row r="165" spans="1:7">
      <c r="A165" s="67" t="s">
        <v>222</v>
      </c>
      <c r="B165" s="119" t="s">
        <v>560</v>
      </c>
      <c r="C165" s="118" t="s">
        <v>706</v>
      </c>
      <c r="D165" s="119" t="s">
        <v>1088</v>
      </c>
      <c r="E165" s="67">
        <v>68</v>
      </c>
      <c r="F165" s="121">
        <v>10.199999999999999</v>
      </c>
      <c r="G165" s="121">
        <v>78.2</v>
      </c>
    </row>
    <row r="166" spans="1:7">
      <c r="A166" s="67" t="s">
        <v>223</v>
      </c>
      <c r="B166" s="119" t="s">
        <v>560</v>
      </c>
      <c r="C166" s="118" t="s">
        <v>707</v>
      </c>
      <c r="D166" s="119" t="s">
        <v>1072</v>
      </c>
      <c r="E166" s="67">
        <v>55</v>
      </c>
      <c r="F166" s="121">
        <v>8.25</v>
      </c>
      <c r="G166" s="121">
        <v>63.25</v>
      </c>
    </row>
    <row r="167" spans="1:7">
      <c r="A167" s="67" t="s">
        <v>224</v>
      </c>
      <c r="B167" s="119" t="s">
        <v>560</v>
      </c>
      <c r="C167" s="118" t="s">
        <v>708</v>
      </c>
      <c r="D167" s="119" t="s">
        <v>1072</v>
      </c>
      <c r="E167" s="67">
        <v>55</v>
      </c>
      <c r="F167" s="121">
        <v>8.25</v>
      </c>
      <c r="G167" s="121">
        <v>63.25</v>
      </c>
    </row>
    <row r="168" spans="1:7">
      <c r="A168" s="67" t="s">
        <v>225</v>
      </c>
      <c r="B168" s="119" t="s">
        <v>560</v>
      </c>
      <c r="C168" s="118" t="s">
        <v>709</v>
      </c>
      <c r="D168" s="119" t="s">
        <v>1089</v>
      </c>
      <c r="E168" s="67">
        <v>205</v>
      </c>
      <c r="F168" s="121">
        <v>30.75</v>
      </c>
      <c r="G168" s="121">
        <v>235.75</v>
      </c>
    </row>
    <row r="169" spans="1:7">
      <c r="A169" s="67" t="s">
        <v>226</v>
      </c>
      <c r="B169" s="119"/>
      <c r="C169" s="118" t="s">
        <v>710</v>
      </c>
      <c r="D169" s="119" t="s">
        <v>1073</v>
      </c>
      <c r="E169" s="67">
        <v>75</v>
      </c>
      <c r="F169" s="121">
        <v>11.25</v>
      </c>
      <c r="G169" s="121">
        <v>86.25</v>
      </c>
    </row>
    <row r="170" spans="1:7">
      <c r="A170" s="67" t="s">
        <v>227</v>
      </c>
      <c r="B170" s="119" t="s">
        <v>560</v>
      </c>
      <c r="C170" s="118" t="s">
        <v>711</v>
      </c>
      <c r="D170" s="119" t="s">
        <v>1072</v>
      </c>
      <c r="E170" s="67">
        <v>27</v>
      </c>
      <c r="F170" s="121">
        <v>4.05</v>
      </c>
      <c r="G170" s="121">
        <v>31.05</v>
      </c>
    </row>
    <row r="171" spans="1:7">
      <c r="A171" s="67" t="s">
        <v>228</v>
      </c>
      <c r="B171" s="119" t="s">
        <v>559</v>
      </c>
      <c r="C171" s="118" t="s">
        <v>712</v>
      </c>
      <c r="D171" s="119" t="s">
        <v>1090</v>
      </c>
      <c r="E171" s="67">
        <v>11.81</v>
      </c>
      <c r="F171" s="121">
        <v>1.7715000000000001</v>
      </c>
      <c r="G171" s="121">
        <v>13.5815</v>
      </c>
    </row>
    <row r="172" spans="1:7">
      <c r="A172" s="67" t="s">
        <v>229</v>
      </c>
      <c r="B172" s="119" t="s">
        <v>559</v>
      </c>
      <c r="C172" s="118" t="s">
        <v>713</v>
      </c>
      <c r="D172" s="119" t="s">
        <v>1091</v>
      </c>
      <c r="E172" s="67">
        <v>23.23</v>
      </c>
      <c r="F172" s="121">
        <v>3.4845000000000002</v>
      </c>
      <c r="G172" s="121">
        <v>26.714500000000001</v>
      </c>
    </row>
    <row r="173" spans="1:7">
      <c r="A173" s="67" t="s">
        <v>230</v>
      </c>
      <c r="B173" s="119" t="s">
        <v>559</v>
      </c>
      <c r="C173" s="118" t="s">
        <v>714</v>
      </c>
      <c r="D173" s="119" t="s">
        <v>1092</v>
      </c>
      <c r="E173" s="67">
        <v>38.26</v>
      </c>
      <c r="F173" s="121">
        <v>5.7389999999999999</v>
      </c>
      <c r="G173" s="121">
        <v>43.998999999999995</v>
      </c>
    </row>
    <row r="174" spans="1:7">
      <c r="A174" s="67" t="s">
        <v>231</v>
      </c>
      <c r="B174" s="119" t="s">
        <v>559</v>
      </c>
      <c r="C174" s="118" t="s">
        <v>715</v>
      </c>
      <c r="D174" s="119" t="s">
        <v>1079</v>
      </c>
      <c r="E174" s="67">
        <v>18.239999999999998</v>
      </c>
      <c r="F174" s="121">
        <v>2.7359999999999998</v>
      </c>
      <c r="G174" s="121">
        <v>20.975999999999999</v>
      </c>
    </row>
    <row r="175" spans="1:7">
      <c r="A175" s="67" t="s">
        <v>232</v>
      </c>
      <c r="B175" s="119" t="s">
        <v>559</v>
      </c>
      <c r="C175" s="118" t="s">
        <v>716</v>
      </c>
      <c r="D175" s="119" t="s">
        <v>1093</v>
      </c>
      <c r="E175" s="67">
        <v>5.46</v>
      </c>
      <c r="F175" s="121">
        <v>0.81899999999999995</v>
      </c>
      <c r="G175" s="121">
        <v>6.2789999999999999</v>
      </c>
    </row>
    <row r="176" spans="1:7">
      <c r="A176" s="67" t="s">
        <v>233</v>
      </c>
      <c r="B176" s="119" t="s">
        <v>559</v>
      </c>
      <c r="C176" s="118" t="s">
        <v>717</v>
      </c>
      <c r="D176" s="119" t="s">
        <v>1094</v>
      </c>
      <c r="E176" s="67">
        <v>2.72</v>
      </c>
      <c r="F176" s="121">
        <v>0.40800000000000003</v>
      </c>
      <c r="G176" s="121">
        <v>3.1280000000000001</v>
      </c>
    </row>
    <row r="177" spans="1:7">
      <c r="A177" s="67" t="s">
        <v>234</v>
      </c>
      <c r="B177" s="119" t="s">
        <v>559</v>
      </c>
      <c r="C177" s="118" t="s">
        <v>718</v>
      </c>
      <c r="D177" s="119" t="s">
        <v>1095</v>
      </c>
      <c r="E177" s="67">
        <v>30.06</v>
      </c>
      <c r="F177" s="121">
        <v>4.5089999999999995</v>
      </c>
      <c r="G177" s="121">
        <v>34.568999999999996</v>
      </c>
    </row>
    <row r="178" spans="1:7">
      <c r="A178" s="67" t="s">
        <v>235</v>
      </c>
      <c r="B178" s="119" t="s">
        <v>559</v>
      </c>
      <c r="C178" s="118" t="s">
        <v>719</v>
      </c>
      <c r="D178" s="119" t="s">
        <v>1093</v>
      </c>
      <c r="E178" s="67">
        <v>5.46</v>
      </c>
      <c r="F178" s="121">
        <v>0.81899999999999995</v>
      </c>
      <c r="G178" s="121">
        <v>6.2789999999999999</v>
      </c>
    </row>
    <row r="179" spans="1:7">
      <c r="A179" s="67" t="s">
        <v>236</v>
      </c>
      <c r="B179" s="119" t="s">
        <v>559</v>
      </c>
      <c r="C179" s="118" t="s">
        <v>720</v>
      </c>
      <c r="D179" s="119" t="s">
        <v>1093</v>
      </c>
      <c r="E179" s="67">
        <v>5.46</v>
      </c>
      <c r="F179" s="121">
        <v>0.81899999999999995</v>
      </c>
      <c r="G179" s="121">
        <v>6.2789999999999999</v>
      </c>
    </row>
    <row r="180" spans="1:7">
      <c r="A180" s="67" t="s">
        <v>237</v>
      </c>
      <c r="B180" s="119" t="s">
        <v>559</v>
      </c>
      <c r="C180" s="118" t="s">
        <v>721</v>
      </c>
      <c r="D180" s="119" t="s">
        <v>1093</v>
      </c>
      <c r="E180" s="67">
        <v>5.46</v>
      </c>
      <c r="F180" s="121">
        <v>0.81899999999999995</v>
      </c>
      <c r="G180" s="121">
        <v>6.2789999999999999</v>
      </c>
    </row>
    <row r="181" spans="1:7">
      <c r="A181" s="67" t="s">
        <v>238</v>
      </c>
      <c r="B181" s="119" t="s">
        <v>559</v>
      </c>
      <c r="C181" s="118" t="s">
        <v>722</v>
      </c>
      <c r="D181" s="119" t="s">
        <v>1093</v>
      </c>
      <c r="E181" s="67">
        <v>5.46</v>
      </c>
      <c r="F181" s="121">
        <v>0.81899999999999995</v>
      </c>
      <c r="G181" s="121">
        <v>6.2789999999999999</v>
      </c>
    </row>
    <row r="182" spans="1:7">
      <c r="A182" s="67" t="s">
        <v>239</v>
      </c>
      <c r="B182" s="119" t="s">
        <v>559</v>
      </c>
      <c r="C182" s="118" t="s">
        <v>723</v>
      </c>
      <c r="D182" s="119" t="s">
        <v>1093</v>
      </c>
      <c r="E182" s="67">
        <v>5.46</v>
      </c>
      <c r="F182" s="121">
        <v>0.81899999999999995</v>
      </c>
      <c r="G182" s="121">
        <v>6.2789999999999999</v>
      </c>
    </row>
    <row r="183" spans="1:7">
      <c r="A183" s="67" t="s">
        <v>240</v>
      </c>
      <c r="B183" s="119" t="s">
        <v>560</v>
      </c>
      <c r="C183" s="118" t="s">
        <v>724</v>
      </c>
      <c r="D183" s="119" t="s">
        <v>1084</v>
      </c>
      <c r="E183" s="67">
        <v>709.5</v>
      </c>
      <c r="F183" s="121">
        <v>106.425</v>
      </c>
      <c r="G183" s="121">
        <v>815.92499999999995</v>
      </c>
    </row>
    <row r="184" spans="1:7">
      <c r="A184" s="67" t="s">
        <v>241</v>
      </c>
      <c r="B184" s="119" t="s">
        <v>560</v>
      </c>
      <c r="C184" s="118" t="s">
        <v>725</v>
      </c>
      <c r="D184" s="119" t="s">
        <v>1086</v>
      </c>
      <c r="E184" s="67">
        <v>67.8</v>
      </c>
      <c r="F184" s="121">
        <v>10.17</v>
      </c>
      <c r="G184" s="121">
        <v>77.97</v>
      </c>
    </row>
    <row r="185" spans="1:7">
      <c r="A185" s="67" t="s">
        <v>242</v>
      </c>
      <c r="B185" s="119" t="s">
        <v>560</v>
      </c>
      <c r="C185" s="118" t="s">
        <v>726</v>
      </c>
      <c r="D185" s="119" t="s">
        <v>1087</v>
      </c>
      <c r="E185" s="67">
        <v>75.040000000000006</v>
      </c>
      <c r="F185" s="121">
        <v>11.256</v>
      </c>
      <c r="G185" s="121">
        <v>86.296000000000006</v>
      </c>
    </row>
    <row r="186" spans="1:7">
      <c r="A186" s="67" t="s">
        <v>243</v>
      </c>
      <c r="B186" s="119" t="s">
        <v>560</v>
      </c>
      <c r="C186" s="118" t="s">
        <v>727</v>
      </c>
      <c r="D186" s="119">
        <v>100</v>
      </c>
      <c r="E186" s="67">
        <v>1175</v>
      </c>
      <c r="F186" s="121">
        <v>176.25</v>
      </c>
      <c r="G186" s="121">
        <v>1351.25</v>
      </c>
    </row>
    <row r="187" spans="1:7">
      <c r="A187" s="67" t="s">
        <v>244</v>
      </c>
      <c r="B187" s="119" t="s">
        <v>560</v>
      </c>
      <c r="C187" s="118" t="s">
        <v>728</v>
      </c>
      <c r="D187" s="119" t="s">
        <v>1096</v>
      </c>
      <c r="E187" s="67">
        <v>25</v>
      </c>
      <c r="F187" s="121">
        <v>3.75</v>
      </c>
      <c r="G187" s="121">
        <v>28.75</v>
      </c>
    </row>
    <row r="188" spans="1:7">
      <c r="A188" s="67" t="s">
        <v>245</v>
      </c>
      <c r="B188" s="119" t="s">
        <v>559</v>
      </c>
      <c r="C188" s="118" t="s">
        <v>729</v>
      </c>
      <c r="D188" s="119" t="s">
        <v>1082</v>
      </c>
      <c r="E188" s="67">
        <v>2.66</v>
      </c>
      <c r="F188" s="121">
        <v>0.39900000000000002</v>
      </c>
      <c r="G188" s="121">
        <v>3.0590000000000002</v>
      </c>
    </row>
    <row r="189" spans="1:7">
      <c r="A189" s="67" t="s">
        <v>246</v>
      </c>
      <c r="B189" s="119" t="s">
        <v>560</v>
      </c>
      <c r="C189" s="118" t="s">
        <v>730</v>
      </c>
      <c r="D189" s="119" t="s">
        <v>1097</v>
      </c>
      <c r="E189" s="67">
        <v>15</v>
      </c>
      <c r="F189" s="121">
        <v>2.25</v>
      </c>
      <c r="G189" s="121">
        <v>17.25</v>
      </c>
    </row>
    <row r="190" spans="1:7">
      <c r="A190" s="67" t="s">
        <v>247</v>
      </c>
      <c r="B190" s="119" t="s">
        <v>560</v>
      </c>
      <c r="C190" s="118" t="s">
        <v>731</v>
      </c>
      <c r="D190" s="119" t="s">
        <v>1097</v>
      </c>
      <c r="E190" s="67">
        <v>15</v>
      </c>
      <c r="F190" s="121">
        <v>2.25</v>
      </c>
      <c r="G190" s="121">
        <v>17.25</v>
      </c>
    </row>
    <row r="191" spans="1:7">
      <c r="A191" s="67" t="s">
        <v>248</v>
      </c>
      <c r="B191" s="119" t="s">
        <v>560</v>
      </c>
      <c r="C191" s="118" t="s">
        <v>732</v>
      </c>
      <c r="D191" s="119" t="s">
        <v>1089</v>
      </c>
      <c r="E191" s="67">
        <v>120</v>
      </c>
      <c r="F191" s="121">
        <v>18</v>
      </c>
      <c r="G191" s="121">
        <v>138</v>
      </c>
    </row>
    <row r="192" spans="1:7">
      <c r="A192" s="67" t="s">
        <v>249</v>
      </c>
      <c r="B192" s="119" t="s">
        <v>559</v>
      </c>
      <c r="C192" s="118" t="s">
        <v>733</v>
      </c>
      <c r="D192" s="119" t="s">
        <v>1098</v>
      </c>
      <c r="E192" s="67">
        <v>15.3</v>
      </c>
      <c r="F192" s="121">
        <v>2.2949999999999999</v>
      </c>
      <c r="G192" s="121">
        <v>17.594999999999999</v>
      </c>
    </row>
    <row r="193" spans="1:7">
      <c r="A193" s="67" t="s">
        <v>250</v>
      </c>
      <c r="B193" s="119" t="s">
        <v>559</v>
      </c>
      <c r="C193" s="118" t="s">
        <v>734</v>
      </c>
      <c r="D193" s="119" t="s">
        <v>1051</v>
      </c>
      <c r="E193" s="67">
        <v>51</v>
      </c>
      <c r="F193" s="121">
        <v>7.6499999999999995</v>
      </c>
      <c r="G193" s="121">
        <v>58.65</v>
      </c>
    </row>
    <row r="194" spans="1:7">
      <c r="A194" s="67" t="s">
        <v>251</v>
      </c>
      <c r="B194" s="119" t="s">
        <v>559</v>
      </c>
      <c r="C194" s="118" t="s">
        <v>735</v>
      </c>
      <c r="D194" s="119" t="s">
        <v>1099</v>
      </c>
      <c r="E194" s="67">
        <v>478.37</v>
      </c>
      <c r="F194" s="121">
        <v>71.755499999999998</v>
      </c>
      <c r="G194" s="121">
        <v>550.12549999999999</v>
      </c>
    </row>
    <row r="195" spans="1:7">
      <c r="A195" s="67" t="s">
        <v>252</v>
      </c>
      <c r="B195" s="119" t="s">
        <v>559</v>
      </c>
      <c r="C195" s="118" t="s">
        <v>736</v>
      </c>
      <c r="D195" s="119" t="s">
        <v>1099</v>
      </c>
      <c r="E195" s="67">
        <v>1025.0899999999999</v>
      </c>
      <c r="F195" s="121">
        <v>153.76349999999999</v>
      </c>
      <c r="G195" s="121">
        <v>1178.8534999999999</v>
      </c>
    </row>
    <row r="196" spans="1:7">
      <c r="A196" s="67" t="s">
        <v>253</v>
      </c>
      <c r="B196" s="119" t="s">
        <v>560</v>
      </c>
      <c r="C196" s="118" t="s">
        <v>737</v>
      </c>
      <c r="D196" s="119">
        <v>1</v>
      </c>
      <c r="E196" s="67">
        <v>974.99</v>
      </c>
      <c r="F196" s="121">
        <v>146.24850000000001</v>
      </c>
      <c r="G196" s="121">
        <v>1121.2384999999999</v>
      </c>
    </row>
    <row r="197" spans="1:7">
      <c r="A197" s="67" t="s">
        <v>254</v>
      </c>
      <c r="B197" s="119" t="s">
        <v>560</v>
      </c>
      <c r="C197" s="118" t="s">
        <v>738</v>
      </c>
      <c r="D197" s="119">
        <v>1</v>
      </c>
      <c r="E197" s="67">
        <v>454.99</v>
      </c>
      <c r="F197" s="121">
        <v>68.248499999999993</v>
      </c>
      <c r="G197" s="121">
        <v>523.23850000000004</v>
      </c>
    </row>
    <row r="198" spans="1:7">
      <c r="A198" s="67" t="s">
        <v>255</v>
      </c>
      <c r="B198" s="119" t="s">
        <v>560</v>
      </c>
      <c r="C198" s="118" t="s">
        <v>739</v>
      </c>
      <c r="D198" s="119">
        <v>1</v>
      </c>
      <c r="E198" s="67">
        <v>535</v>
      </c>
      <c r="F198" s="121">
        <v>80.25</v>
      </c>
      <c r="G198" s="121">
        <v>615.25</v>
      </c>
    </row>
    <row r="199" spans="1:7">
      <c r="A199" s="67" t="s">
        <v>256</v>
      </c>
      <c r="B199" s="119" t="s">
        <v>560</v>
      </c>
      <c r="C199" s="118" t="s">
        <v>740</v>
      </c>
      <c r="D199" s="119">
        <v>1</v>
      </c>
      <c r="E199" s="67">
        <v>14850</v>
      </c>
      <c r="F199" s="121">
        <v>2227.5</v>
      </c>
      <c r="G199" s="121">
        <v>17077.5</v>
      </c>
    </row>
    <row r="200" spans="1:7">
      <c r="A200" s="67" t="s">
        <v>257</v>
      </c>
      <c r="B200" s="119" t="s">
        <v>560</v>
      </c>
      <c r="C200" s="118" t="s">
        <v>741</v>
      </c>
      <c r="D200" s="119">
        <v>1</v>
      </c>
      <c r="E200" s="67">
        <v>4320</v>
      </c>
      <c r="F200" s="121">
        <v>648</v>
      </c>
      <c r="G200" s="121">
        <v>4968</v>
      </c>
    </row>
    <row r="201" spans="1:7">
      <c r="A201" s="67" t="s">
        <v>258</v>
      </c>
      <c r="B201" s="119" t="s">
        <v>559</v>
      </c>
      <c r="C201" s="118" t="s">
        <v>742</v>
      </c>
      <c r="D201" s="119" t="s">
        <v>1100</v>
      </c>
      <c r="E201" s="67">
        <v>168.93</v>
      </c>
      <c r="F201" s="121">
        <v>25.339500000000001</v>
      </c>
      <c r="G201" s="121">
        <v>194.26949999999999</v>
      </c>
    </row>
    <row r="202" spans="1:7">
      <c r="A202" s="67" t="s">
        <v>259</v>
      </c>
      <c r="B202" s="119" t="s">
        <v>560</v>
      </c>
      <c r="C202" s="118" t="s">
        <v>743</v>
      </c>
      <c r="D202" s="119">
        <v>1</v>
      </c>
      <c r="E202" s="67">
        <v>160.66999999999999</v>
      </c>
      <c r="F202" s="121">
        <v>24.100499999999997</v>
      </c>
      <c r="G202" s="121">
        <v>184.77049999999997</v>
      </c>
    </row>
    <row r="203" spans="1:7">
      <c r="A203" s="67" t="s">
        <v>260</v>
      </c>
      <c r="B203" s="119" t="s">
        <v>559</v>
      </c>
      <c r="C203" s="118" t="s">
        <v>744</v>
      </c>
      <c r="D203" s="119" t="s">
        <v>1099</v>
      </c>
      <c r="E203" s="67">
        <v>674.38</v>
      </c>
      <c r="F203" s="121">
        <v>101.157</v>
      </c>
      <c r="G203" s="121">
        <v>775.53700000000003</v>
      </c>
    </row>
    <row r="204" spans="1:7">
      <c r="A204" s="67" t="s">
        <v>261</v>
      </c>
      <c r="B204" s="119"/>
      <c r="C204" s="118" t="s">
        <v>745</v>
      </c>
      <c r="D204" s="119" t="s">
        <v>1101</v>
      </c>
      <c r="E204" s="67">
        <v>6903.95</v>
      </c>
      <c r="F204" s="121">
        <v>1035.5925</v>
      </c>
      <c r="G204" s="121">
        <v>7939.5424999999996</v>
      </c>
    </row>
    <row r="205" spans="1:7">
      <c r="A205" s="67" t="s">
        <v>262</v>
      </c>
      <c r="B205" s="119" t="s">
        <v>560</v>
      </c>
      <c r="C205" s="118" t="s">
        <v>746</v>
      </c>
      <c r="D205" s="119">
        <v>1</v>
      </c>
      <c r="E205" s="67">
        <v>61.61</v>
      </c>
      <c r="F205" s="121">
        <v>9.2415000000000003</v>
      </c>
      <c r="G205" s="121">
        <v>70.851500000000001</v>
      </c>
    </row>
    <row r="206" spans="1:7">
      <c r="A206" s="67" t="s">
        <v>263</v>
      </c>
      <c r="B206" s="119" t="s">
        <v>559</v>
      </c>
      <c r="C206" s="118" t="s">
        <v>747</v>
      </c>
      <c r="D206" s="119" t="s">
        <v>1099</v>
      </c>
      <c r="E206" s="67">
        <v>64.78</v>
      </c>
      <c r="F206" s="121">
        <v>9.7170000000000005</v>
      </c>
      <c r="G206" s="121">
        <v>74.497</v>
      </c>
    </row>
    <row r="207" spans="1:7">
      <c r="A207" s="67" t="s">
        <v>264</v>
      </c>
      <c r="B207" s="119" t="s">
        <v>559</v>
      </c>
      <c r="C207" s="118" t="s">
        <v>748</v>
      </c>
      <c r="D207" s="119" t="s">
        <v>1099</v>
      </c>
      <c r="E207" s="67">
        <v>359.12</v>
      </c>
      <c r="F207" s="121">
        <v>53.868000000000002</v>
      </c>
      <c r="G207" s="121">
        <v>412.988</v>
      </c>
    </row>
    <row r="208" spans="1:7">
      <c r="A208" s="67" t="s">
        <v>265</v>
      </c>
      <c r="B208" s="119" t="s">
        <v>560</v>
      </c>
      <c r="C208" s="118" t="s">
        <v>749</v>
      </c>
      <c r="D208" s="119">
        <v>1</v>
      </c>
      <c r="E208" s="67">
        <v>341.57</v>
      </c>
      <c r="F208" s="121">
        <v>51.235499999999995</v>
      </c>
      <c r="G208" s="121">
        <v>392.80549999999999</v>
      </c>
    </row>
    <row r="209" spans="1:7">
      <c r="A209" s="67" t="s">
        <v>266</v>
      </c>
      <c r="B209" s="119" t="s">
        <v>559</v>
      </c>
      <c r="C209" s="118" t="s">
        <v>750</v>
      </c>
      <c r="D209" s="119" t="s">
        <v>1102</v>
      </c>
      <c r="E209" s="67">
        <v>22.34</v>
      </c>
      <c r="F209" s="121">
        <v>3.351</v>
      </c>
      <c r="G209" s="121">
        <v>25.690999999999999</v>
      </c>
    </row>
    <row r="210" spans="1:7">
      <c r="A210" s="67" t="s">
        <v>267</v>
      </c>
      <c r="B210" s="119" t="s">
        <v>560</v>
      </c>
      <c r="C210" s="118" t="s">
        <v>751</v>
      </c>
      <c r="D210" s="119" t="s">
        <v>1372</v>
      </c>
      <c r="E210" s="67">
        <v>153.89999999999998</v>
      </c>
      <c r="F210" s="121">
        <v>23.084999999999997</v>
      </c>
      <c r="G210" s="121">
        <v>176.98499999999999</v>
      </c>
    </row>
    <row r="211" spans="1:7">
      <c r="A211" s="67" t="s">
        <v>268</v>
      </c>
      <c r="B211" s="119" t="s">
        <v>560</v>
      </c>
      <c r="C211" s="118" t="s">
        <v>752</v>
      </c>
      <c r="D211" s="119">
        <v>1</v>
      </c>
      <c r="E211" s="67">
        <v>0</v>
      </c>
      <c r="F211" s="121">
        <v>0</v>
      </c>
      <c r="G211" s="121">
        <v>0</v>
      </c>
    </row>
    <row r="212" spans="1:7">
      <c r="A212" s="67" t="s">
        <v>269</v>
      </c>
      <c r="B212" s="119" t="s">
        <v>560</v>
      </c>
      <c r="C212" s="118" t="s">
        <v>752</v>
      </c>
      <c r="D212" s="119">
        <v>1</v>
      </c>
      <c r="E212" s="67">
        <v>0</v>
      </c>
      <c r="F212" s="121">
        <v>0</v>
      </c>
      <c r="G212" s="121">
        <v>0</v>
      </c>
    </row>
    <row r="213" spans="1:7">
      <c r="A213" s="67" t="s">
        <v>270</v>
      </c>
      <c r="B213" s="119" t="s">
        <v>560</v>
      </c>
      <c r="C213" s="118" t="s">
        <v>753</v>
      </c>
      <c r="D213" s="119">
        <v>1</v>
      </c>
      <c r="E213" s="67">
        <v>625</v>
      </c>
      <c r="F213" s="121">
        <v>93.75</v>
      </c>
      <c r="G213" s="121">
        <v>718.75</v>
      </c>
    </row>
    <row r="214" spans="1:7">
      <c r="A214" s="67" t="s">
        <v>271</v>
      </c>
      <c r="B214" s="119" t="s">
        <v>560</v>
      </c>
      <c r="C214" s="118" t="s">
        <v>754</v>
      </c>
      <c r="D214" s="119">
        <v>1</v>
      </c>
      <c r="E214" s="67">
        <v>228</v>
      </c>
      <c r="F214" s="121">
        <v>34.199999999999996</v>
      </c>
      <c r="G214" s="121">
        <v>262.2</v>
      </c>
    </row>
    <row r="215" spans="1:7">
      <c r="A215" s="67" t="s">
        <v>272</v>
      </c>
      <c r="B215" s="119" t="s">
        <v>560</v>
      </c>
      <c r="C215" s="118" t="s">
        <v>755</v>
      </c>
      <c r="D215" s="119">
        <v>1</v>
      </c>
      <c r="E215" s="67">
        <v>400</v>
      </c>
      <c r="F215" s="121">
        <v>60</v>
      </c>
      <c r="G215" s="121">
        <v>460</v>
      </c>
    </row>
    <row r="216" spans="1:7">
      <c r="A216" s="67" t="s">
        <v>273</v>
      </c>
      <c r="B216" s="119" t="s">
        <v>559</v>
      </c>
      <c r="C216" s="118" t="s">
        <v>756</v>
      </c>
      <c r="D216" s="119" t="s">
        <v>1103</v>
      </c>
      <c r="E216" s="67">
        <v>79.8</v>
      </c>
      <c r="F216" s="121">
        <v>11.969999999999999</v>
      </c>
      <c r="G216" s="121">
        <v>91.77</v>
      </c>
    </row>
    <row r="217" spans="1:7">
      <c r="A217" s="67" t="s">
        <v>274</v>
      </c>
      <c r="B217" s="119" t="s">
        <v>559</v>
      </c>
      <c r="C217" s="118" t="s">
        <v>757</v>
      </c>
      <c r="D217" s="119" t="s">
        <v>1103</v>
      </c>
      <c r="E217" s="67">
        <v>158.38999999999999</v>
      </c>
      <c r="F217" s="121">
        <v>23.758499999999998</v>
      </c>
      <c r="G217" s="121">
        <v>182.14849999999998</v>
      </c>
    </row>
    <row r="218" spans="1:7">
      <c r="A218" s="67" t="s">
        <v>275</v>
      </c>
      <c r="B218" s="119" t="s">
        <v>559</v>
      </c>
      <c r="C218" s="118" t="s">
        <v>758</v>
      </c>
      <c r="D218" s="119" t="s">
        <v>1103</v>
      </c>
      <c r="E218" s="67">
        <v>75.89</v>
      </c>
      <c r="F218" s="121">
        <v>11.3835</v>
      </c>
      <c r="G218" s="121">
        <v>87.273499999999999</v>
      </c>
    </row>
    <row r="219" spans="1:7">
      <c r="A219" s="67" t="s">
        <v>276</v>
      </c>
      <c r="B219" s="119" t="s">
        <v>559</v>
      </c>
      <c r="C219" s="118" t="s">
        <v>759</v>
      </c>
      <c r="D219" s="119" t="s">
        <v>1103</v>
      </c>
      <c r="E219" s="67">
        <v>79.8</v>
      </c>
      <c r="F219" s="121">
        <v>11.969999999999999</v>
      </c>
      <c r="G219" s="121">
        <v>91.77</v>
      </c>
    </row>
    <row r="220" spans="1:7">
      <c r="A220" s="67" t="s">
        <v>277</v>
      </c>
      <c r="B220" s="119" t="s">
        <v>559</v>
      </c>
      <c r="C220" s="118" t="s">
        <v>760</v>
      </c>
      <c r="D220" s="119" t="s">
        <v>1103</v>
      </c>
      <c r="E220" s="67">
        <v>79.8</v>
      </c>
      <c r="F220" s="121">
        <v>11.969999999999999</v>
      </c>
      <c r="G220" s="121">
        <v>91.77</v>
      </c>
    </row>
    <row r="221" spans="1:7">
      <c r="A221" s="67" t="s">
        <v>278</v>
      </c>
      <c r="B221" s="119" t="s">
        <v>559</v>
      </c>
      <c r="C221" s="118" t="s">
        <v>761</v>
      </c>
      <c r="D221" s="119" t="s">
        <v>1103</v>
      </c>
      <c r="E221" s="67">
        <v>79.8</v>
      </c>
      <c r="F221" s="121">
        <v>11.969999999999999</v>
      </c>
      <c r="G221" s="121">
        <v>91.77</v>
      </c>
    </row>
    <row r="222" spans="1:7">
      <c r="A222" s="67" t="s">
        <v>279</v>
      </c>
      <c r="B222" s="119" t="s">
        <v>559</v>
      </c>
      <c r="C222" s="118" t="s">
        <v>762</v>
      </c>
      <c r="D222" s="119" t="s">
        <v>1103</v>
      </c>
      <c r="E222" s="67">
        <v>118.24</v>
      </c>
      <c r="F222" s="121">
        <v>17.735999999999997</v>
      </c>
      <c r="G222" s="121">
        <v>135.976</v>
      </c>
    </row>
    <row r="223" spans="1:7">
      <c r="A223" s="67" t="s">
        <v>280</v>
      </c>
      <c r="B223" s="119" t="s">
        <v>559</v>
      </c>
      <c r="C223" s="118" t="s">
        <v>763</v>
      </c>
      <c r="D223" s="119" t="s">
        <v>1103</v>
      </c>
      <c r="E223" s="67">
        <v>118.24</v>
      </c>
      <c r="F223" s="121">
        <v>17.735999999999997</v>
      </c>
      <c r="G223" s="121">
        <v>135.976</v>
      </c>
    </row>
    <row r="224" spans="1:7">
      <c r="A224" s="67" t="s">
        <v>281</v>
      </c>
      <c r="B224" s="119" t="s">
        <v>559</v>
      </c>
      <c r="C224" s="118" t="s">
        <v>764</v>
      </c>
      <c r="D224" s="119" t="s">
        <v>1103</v>
      </c>
      <c r="E224" s="67">
        <v>79.44</v>
      </c>
      <c r="F224" s="121">
        <v>11.915999999999999</v>
      </c>
      <c r="G224" s="121">
        <v>91.355999999999995</v>
      </c>
    </row>
    <row r="225" spans="1:7">
      <c r="A225" s="67" t="s">
        <v>282</v>
      </c>
      <c r="B225" s="119" t="s">
        <v>559</v>
      </c>
      <c r="C225" s="118" t="s">
        <v>765</v>
      </c>
      <c r="D225" s="119" t="s">
        <v>1103</v>
      </c>
      <c r="E225" s="67">
        <v>112.36</v>
      </c>
      <c r="F225" s="121">
        <v>16.853999999999999</v>
      </c>
      <c r="G225" s="121">
        <v>129.214</v>
      </c>
    </row>
    <row r="226" spans="1:7">
      <c r="A226" s="67" t="s">
        <v>283</v>
      </c>
      <c r="B226" s="119" t="s">
        <v>559</v>
      </c>
      <c r="C226" s="118" t="s">
        <v>766</v>
      </c>
      <c r="D226" s="119" t="s">
        <v>1103</v>
      </c>
      <c r="E226" s="67">
        <v>84.95</v>
      </c>
      <c r="F226" s="121">
        <v>12.7425</v>
      </c>
      <c r="G226" s="121">
        <v>97.692499999999995</v>
      </c>
    </row>
    <row r="227" spans="1:7">
      <c r="A227" s="67" t="s">
        <v>284</v>
      </c>
      <c r="B227" s="119" t="s">
        <v>559</v>
      </c>
      <c r="C227" s="118" t="s">
        <v>767</v>
      </c>
      <c r="D227" s="119" t="s">
        <v>1103</v>
      </c>
      <c r="E227" s="67">
        <v>113.59</v>
      </c>
      <c r="F227" s="121">
        <v>17.038499999999999</v>
      </c>
      <c r="G227" s="121">
        <v>130.6285</v>
      </c>
    </row>
    <row r="228" spans="1:7">
      <c r="A228" s="67" t="s">
        <v>285</v>
      </c>
      <c r="B228" s="119" t="s">
        <v>559</v>
      </c>
      <c r="C228" s="118" t="s">
        <v>768</v>
      </c>
      <c r="D228" s="119" t="s">
        <v>1103</v>
      </c>
      <c r="E228" s="67">
        <v>84.95</v>
      </c>
      <c r="F228" s="121">
        <v>12.7425</v>
      </c>
      <c r="G228" s="121">
        <v>97.692499999999995</v>
      </c>
    </row>
    <row r="229" spans="1:7">
      <c r="A229" s="67" t="s">
        <v>286</v>
      </c>
      <c r="B229" s="119" t="s">
        <v>559</v>
      </c>
      <c r="C229" s="118" t="s">
        <v>769</v>
      </c>
      <c r="D229" s="119" t="s">
        <v>1103</v>
      </c>
      <c r="E229" s="67">
        <v>137.58000000000001</v>
      </c>
      <c r="F229" s="121">
        <v>20.637</v>
      </c>
      <c r="G229" s="121">
        <v>158.21700000000001</v>
      </c>
    </row>
    <row r="230" spans="1:7">
      <c r="A230" s="67" t="s">
        <v>287</v>
      </c>
      <c r="B230" s="119" t="s">
        <v>559</v>
      </c>
      <c r="C230" s="118" t="s">
        <v>770</v>
      </c>
      <c r="D230" s="119" t="s">
        <v>1103</v>
      </c>
      <c r="E230" s="67">
        <v>124.85</v>
      </c>
      <c r="F230" s="121">
        <v>18.727499999999999</v>
      </c>
      <c r="G230" s="121">
        <v>143.57749999999999</v>
      </c>
    </row>
    <row r="231" spans="1:7">
      <c r="A231" s="67" t="s">
        <v>288</v>
      </c>
      <c r="B231" s="119" t="s">
        <v>559</v>
      </c>
      <c r="C231" s="118" t="s">
        <v>771</v>
      </c>
      <c r="D231" s="119" t="s">
        <v>1103</v>
      </c>
      <c r="E231" s="67">
        <v>99.88</v>
      </c>
      <c r="F231" s="121">
        <v>14.981999999999999</v>
      </c>
      <c r="G231" s="121">
        <v>114.86199999999999</v>
      </c>
    </row>
    <row r="232" spans="1:7">
      <c r="A232" s="67" t="s">
        <v>289</v>
      </c>
      <c r="B232" s="119" t="s">
        <v>559</v>
      </c>
      <c r="C232" s="118" t="s">
        <v>772</v>
      </c>
      <c r="D232" s="119" t="s">
        <v>1103</v>
      </c>
      <c r="E232" s="67">
        <v>124.85</v>
      </c>
      <c r="F232" s="121">
        <v>18.727499999999999</v>
      </c>
      <c r="G232" s="121">
        <v>143.57749999999999</v>
      </c>
    </row>
    <row r="233" spans="1:7">
      <c r="A233" s="67" t="s">
        <v>290</v>
      </c>
      <c r="B233" s="119" t="s">
        <v>559</v>
      </c>
      <c r="C233" s="118" t="s">
        <v>773</v>
      </c>
      <c r="D233" s="119" t="s">
        <v>1103</v>
      </c>
      <c r="E233" s="67">
        <v>99.88</v>
      </c>
      <c r="F233" s="121">
        <v>14.981999999999999</v>
      </c>
      <c r="G233" s="121">
        <v>114.86199999999999</v>
      </c>
    </row>
    <row r="234" spans="1:7">
      <c r="A234" s="67" t="s">
        <v>291</v>
      </c>
      <c r="B234" s="119" t="s">
        <v>559</v>
      </c>
      <c r="C234" s="118" t="s">
        <v>774</v>
      </c>
      <c r="D234" s="119" t="s">
        <v>1103</v>
      </c>
      <c r="E234" s="67">
        <v>124.85</v>
      </c>
      <c r="F234" s="121">
        <v>18.727499999999999</v>
      </c>
      <c r="G234" s="121">
        <v>143.57749999999999</v>
      </c>
    </row>
    <row r="235" spans="1:7">
      <c r="A235" s="67" t="s">
        <v>292</v>
      </c>
      <c r="B235" s="119" t="s">
        <v>559</v>
      </c>
      <c r="C235" s="118" t="s">
        <v>775</v>
      </c>
      <c r="D235" s="119" t="s">
        <v>1103</v>
      </c>
      <c r="E235" s="67">
        <v>99.88</v>
      </c>
      <c r="F235" s="121">
        <v>14.981999999999999</v>
      </c>
      <c r="G235" s="121">
        <v>114.86199999999999</v>
      </c>
    </row>
    <row r="236" spans="1:7">
      <c r="A236" s="67" t="s">
        <v>293</v>
      </c>
      <c r="B236" s="119" t="s">
        <v>559</v>
      </c>
      <c r="C236" s="118" t="s">
        <v>776</v>
      </c>
      <c r="D236" s="119" t="s">
        <v>1103</v>
      </c>
      <c r="E236" s="67">
        <v>124.85</v>
      </c>
      <c r="F236" s="121">
        <v>18.727499999999999</v>
      </c>
      <c r="G236" s="121">
        <v>143.57749999999999</v>
      </c>
    </row>
    <row r="237" spans="1:7">
      <c r="A237" s="67" t="s">
        <v>294</v>
      </c>
      <c r="B237" s="119" t="s">
        <v>559</v>
      </c>
      <c r="C237" s="118" t="s">
        <v>777</v>
      </c>
      <c r="D237" s="119" t="s">
        <v>1103</v>
      </c>
      <c r="E237" s="67">
        <v>99.88</v>
      </c>
      <c r="F237" s="121">
        <v>14.981999999999999</v>
      </c>
      <c r="G237" s="121">
        <v>114.86199999999999</v>
      </c>
    </row>
    <row r="238" spans="1:7">
      <c r="A238" s="67" t="s">
        <v>295</v>
      </c>
      <c r="B238" s="119" t="s">
        <v>559</v>
      </c>
      <c r="C238" s="118" t="s">
        <v>778</v>
      </c>
      <c r="D238" s="119" t="s">
        <v>1103</v>
      </c>
      <c r="E238" s="67">
        <v>99.88</v>
      </c>
      <c r="F238" s="121">
        <v>14.981999999999999</v>
      </c>
      <c r="G238" s="121">
        <v>114.86199999999999</v>
      </c>
    </row>
    <row r="239" spans="1:7">
      <c r="A239" s="67" t="s">
        <v>296</v>
      </c>
      <c r="B239" s="119" t="s">
        <v>559</v>
      </c>
      <c r="C239" s="118" t="s">
        <v>779</v>
      </c>
      <c r="D239" s="119" t="s">
        <v>1103</v>
      </c>
      <c r="E239" s="67">
        <v>124.85</v>
      </c>
      <c r="F239" s="121">
        <v>18.727499999999999</v>
      </c>
      <c r="G239" s="121">
        <v>143.57749999999999</v>
      </c>
    </row>
    <row r="240" spans="1:7">
      <c r="A240" s="67" t="s">
        <v>297</v>
      </c>
      <c r="B240" s="119" t="s">
        <v>559</v>
      </c>
      <c r="C240" s="118" t="s">
        <v>780</v>
      </c>
      <c r="D240" s="119" t="s">
        <v>1103</v>
      </c>
      <c r="E240" s="67">
        <v>99.88</v>
      </c>
      <c r="F240" s="121">
        <v>14.981999999999999</v>
      </c>
      <c r="G240" s="121">
        <v>114.86199999999999</v>
      </c>
    </row>
    <row r="241" spans="1:7">
      <c r="A241" s="67" t="s">
        <v>298</v>
      </c>
      <c r="B241" s="119" t="s">
        <v>559</v>
      </c>
      <c r="C241" s="118" t="s">
        <v>781</v>
      </c>
      <c r="D241" s="119" t="s">
        <v>1103</v>
      </c>
      <c r="E241" s="67">
        <v>137.58000000000001</v>
      </c>
      <c r="F241" s="121">
        <v>20.637</v>
      </c>
      <c r="G241" s="121">
        <v>158.21700000000001</v>
      </c>
    </row>
    <row r="242" spans="1:7">
      <c r="A242" s="67" t="s">
        <v>299</v>
      </c>
      <c r="B242" s="119" t="s">
        <v>559</v>
      </c>
      <c r="C242" s="118" t="s">
        <v>782</v>
      </c>
      <c r="D242" s="119" t="s">
        <v>1103</v>
      </c>
      <c r="E242" s="67">
        <v>99.88</v>
      </c>
      <c r="F242" s="121">
        <v>14.981999999999999</v>
      </c>
      <c r="G242" s="121">
        <v>114.86199999999999</v>
      </c>
    </row>
    <row r="243" spans="1:7">
      <c r="A243" s="67" t="s">
        <v>300</v>
      </c>
      <c r="B243" s="119" t="s">
        <v>559</v>
      </c>
      <c r="C243" s="118" t="s">
        <v>783</v>
      </c>
      <c r="D243" s="119" t="s">
        <v>1103</v>
      </c>
      <c r="E243" s="67">
        <v>124.85</v>
      </c>
      <c r="F243" s="121">
        <v>18.727499999999999</v>
      </c>
      <c r="G243" s="121">
        <v>143.57749999999999</v>
      </c>
    </row>
    <row r="244" spans="1:7">
      <c r="A244" s="67" t="s">
        <v>301</v>
      </c>
      <c r="B244" s="119" t="s">
        <v>559</v>
      </c>
      <c r="C244" s="118" t="s">
        <v>784</v>
      </c>
      <c r="D244" s="119" t="s">
        <v>1103</v>
      </c>
      <c r="E244" s="67">
        <v>99.88</v>
      </c>
      <c r="F244" s="121">
        <v>14.981999999999999</v>
      </c>
      <c r="G244" s="121">
        <v>114.86199999999999</v>
      </c>
    </row>
    <row r="245" spans="1:7">
      <c r="A245" s="67" t="s">
        <v>302</v>
      </c>
      <c r="B245" s="119" t="s">
        <v>559</v>
      </c>
      <c r="C245" s="118" t="s">
        <v>785</v>
      </c>
      <c r="D245" s="119" t="s">
        <v>1103</v>
      </c>
      <c r="E245" s="67">
        <v>124.85</v>
      </c>
      <c r="F245" s="121">
        <v>18.727499999999999</v>
      </c>
      <c r="G245" s="121">
        <v>143.57749999999999</v>
      </c>
    </row>
    <row r="246" spans="1:7">
      <c r="A246" s="67" t="s">
        <v>303</v>
      </c>
      <c r="B246" s="119" t="s">
        <v>559</v>
      </c>
      <c r="C246" s="118" t="s">
        <v>786</v>
      </c>
      <c r="D246" s="119" t="s">
        <v>1103</v>
      </c>
      <c r="E246" s="67">
        <v>99.88</v>
      </c>
      <c r="F246" s="121">
        <v>14.981999999999999</v>
      </c>
      <c r="G246" s="121">
        <v>114.86199999999999</v>
      </c>
    </row>
    <row r="247" spans="1:7">
      <c r="A247" s="67" t="s">
        <v>304</v>
      </c>
      <c r="B247" s="119" t="s">
        <v>559</v>
      </c>
      <c r="C247" s="118" t="s">
        <v>787</v>
      </c>
      <c r="D247" s="119" t="s">
        <v>1103</v>
      </c>
      <c r="E247" s="67">
        <v>99.88</v>
      </c>
      <c r="F247" s="121">
        <v>14.981999999999999</v>
      </c>
      <c r="G247" s="121">
        <v>114.86199999999999</v>
      </c>
    </row>
    <row r="248" spans="1:7">
      <c r="A248" s="67" t="s">
        <v>305</v>
      </c>
      <c r="B248" s="119" t="s">
        <v>559</v>
      </c>
      <c r="C248" s="118" t="s">
        <v>788</v>
      </c>
      <c r="D248" s="119" t="s">
        <v>1103</v>
      </c>
      <c r="E248" s="67">
        <v>132.93</v>
      </c>
      <c r="F248" s="121">
        <v>19.939499999999999</v>
      </c>
      <c r="G248" s="121">
        <v>152.86950000000002</v>
      </c>
    </row>
    <row r="249" spans="1:7">
      <c r="A249" s="67" t="s">
        <v>306</v>
      </c>
      <c r="B249" s="119" t="s">
        <v>559</v>
      </c>
      <c r="C249" s="118" t="s">
        <v>789</v>
      </c>
      <c r="D249" s="119" t="s">
        <v>1103</v>
      </c>
      <c r="E249" s="67">
        <v>89.84</v>
      </c>
      <c r="F249" s="121">
        <v>13.476000000000001</v>
      </c>
      <c r="G249" s="121">
        <v>103.316</v>
      </c>
    </row>
    <row r="250" spans="1:7">
      <c r="A250" s="67" t="s">
        <v>307</v>
      </c>
      <c r="B250" s="119" t="s">
        <v>559</v>
      </c>
      <c r="C250" s="118" t="s">
        <v>790</v>
      </c>
      <c r="D250" s="119" t="s">
        <v>1103</v>
      </c>
      <c r="E250" s="67">
        <v>137.33000000000001</v>
      </c>
      <c r="F250" s="121">
        <v>20.599500000000003</v>
      </c>
      <c r="G250" s="121">
        <v>157.92950000000002</v>
      </c>
    </row>
    <row r="251" spans="1:7">
      <c r="A251" s="67" t="s">
        <v>308</v>
      </c>
      <c r="B251" s="119" t="s">
        <v>559</v>
      </c>
      <c r="C251" s="118" t="s">
        <v>791</v>
      </c>
      <c r="D251" s="119" t="s">
        <v>1103</v>
      </c>
      <c r="E251" s="67">
        <v>159.12</v>
      </c>
      <c r="F251" s="121">
        <v>23.867999999999999</v>
      </c>
      <c r="G251" s="121">
        <v>182.988</v>
      </c>
    </row>
    <row r="252" spans="1:7">
      <c r="A252" s="67" t="s">
        <v>309</v>
      </c>
      <c r="B252" s="119" t="s">
        <v>559</v>
      </c>
      <c r="C252" s="118" t="s">
        <v>792</v>
      </c>
      <c r="D252" s="119" t="s">
        <v>1103</v>
      </c>
      <c r="E252" s="67">
        <v>99.88</v>
      </c>
      <c r="F252" s="121">
        <v>14.981999999999999</v>
      </c>
      <c r="G252" s="121">
        <v>114.86199999999999</v>
      </c>
    </row>
    <row r="253" spans="1:7">
      <c r="A253" s="67" t="s">
        <v>310</v>
      </c>
      <c r="B253" s="119" t="s">
        <v>559</v>
      </c>
      <c r="C253" s="118" t="s">
        <v>793</v>
      </c>
      <c r="D253" s="119" t="s">
        <v>1103</v>
      </c>
      <c r="E253" s="67">
        <v>137.58000000000001</v>
      </c>
      <c r="F253" s="121">
        <v>20.637</v>
      </c>
      <c r="G253" s="121">
        <v>158.21700000000001</v>
      </c>
    </row>
    <row r="254" spans="1:7">
      <c r="A254" s="67" t="s">
        <v>311</v>
      </c>
      <c r="B254" s="119" t="s">
        <v>559</v>
      </c>
      <c r="C254" s="118" t="s">
        <v>794</v>
      </c>
      <c r="D254" s="119" t="s">
        <v>1103</v>
      </c>
      <c r="E254" s="67">
        <v>99.88</v>
      </c>
      <c r="F254" s="121">
        <v>14.981999999999999</v>
      </c>
      <c r="G254" s="121">
        <v>114.86199999999999</v>
      </c>
    </row>
    <row r="255" spans="1:7">
      <c r="A255" s="67" t="s">
        <v>312</v>
      </c>
      <c r="B255" s="119" t="s">
        <v>559</v>
      </c>
      <c r="C255" s="118" t="s">
        <v>795</v>
      </c>
      <c r="D255" s="119" t="s">
        <v>1103</v>
      </c>
      <c r="E255" s="67">
        <v>137.33000000000001</v>
      </c>
      <c r="F255" s="121">
        <v>20.599500000000003</v>
      </c>
      <c r="G255" s="121">
        <v>157.92950000000002</v>
      </c>
    </row>
    <row r="256" spans="1:7">
      <c r="A256" s="67" t="s">
        <v>313</v>
      </c>
      <c r="B256" s="119" t="s">
        <v>559</v>
      </c>
      <c r="C256" s="118" t="s">
        <v>796</v>
      </c>
      <c r="D256" s="119" t="s">
        <v>1103</v>
      </c>
      <c r="E256" s="67">
        <v>109.06</v>
      </c>
      <c r="F256" s="121">
        <v>16.358999999999998</v>
      </c>
      <c r="G256" s="121">
        <v>125.419</v>
      </c>
    </row>
    <row r="257" spans="1:7">
      <c r="A257" s="67" t="s">
        <v>314</v>
      </c>
      <c r="B257" s="119" t="s">
        <v>559</v>
      </c>
      <c r="C257" s="118" t="s">
        <v>797</v>
      </c>
      <c r="D257" s="119" t="s">
        <v>1103</v>
      </c>
      <c r="E257" s="67">
        <v>137.33000000000001</v>
      </c>
      <c r="F257" s="121">
        <v>20.599500000000003</v>
      </c>
      <c r="G257" s="121">
        <v>157.92950000000002</v>
      </c>
    </row>
    <row r="258" spans="1:7">
      <c r="A258" s="67" t="s">
        <v>315</v>
      </c>
      <c r="B258" s="119" t="s">
        <v>559</v>
      </c>
      <c r="C258" s="118" t="s">
        <v>798</v>
      </c>
      <c r="D258" s="119" t="s">
        <v>1103</v>
      </c>
      <c r="E258" s="67">
        <v>99.88</v>
      </c>
      <c r="F258" s="121">
        <v>14.981999999999999</v>
      </c>
      <c r="G258" s="121">
        <v>114.86199999999999</v>
      </c>
    </row>
    <row r="259" spans="1:7">
      <c r="A259" s="67" t="s">
        <v>316</v>
      </c>
      <c r="B259" s="119" t="s">
        <v>559</v>
      </c>
      <c r="C259" s="118" t="s">
        <v>799</v>
      </c>
      <c r="D259" s="119" t="s">
        <v>1103</v>
      </c>
      <c r="E259" s="67">
        <v>127.3</v>
      </c>
      <c r="F259" s="121">
        <v>19.094999999999999</v>
      </c>
      <c r="G259" s="121">
        <v>146.39499999999998</v>
      </c>
    </row>
    <row r="260" spans="1:7">
      <c r="A260" s="67" t="s">
        <v>317</v>
      </c>
      <c r="B260" s="119" t="s">
        <v>559</v>
      </c>
      <c r="C260" s="118" t="s">
        <v>800</v>
      </c>
      <c r="D260" s="119" t="s">
        <v>1103</v>
      </c>
      <c r="E260" s="67">
        <v>99.88</v>
      </c>
      <c r="F260" s="121">
        <v>14.981999999999999</v>
      </c>
      <c r="G260" s="121">
        <v>114.86199999999999</v>
      </c>
    </row>
    <row r="261" spans="1:7">
      <c r="A261" s="67" t="s">
        <v>318</v>
      </c>
      <c r="B261" s="119" t="s">
        <v>559</v>
      </c>
      <c r="C261" s="118" t="s">
        <v>801</v>
      </c>
      <c r="D261" s="119" t="s">
        <v>1103</v>
      </c>
      <c r="E261" s="67">
        <v>127.3</v>
      </c>
      <c r="F261" s="121">
        <v>19.094999999999999</v>
      </c>
      <c r="G261" s="121">
        <v>146.39499999999998</v>
      </c>
    </row>
    <row r="262" spans="1:7">
      <c r="A262" s="67" t="s">
        <v>319</v>
      </c>
      <c r="B262" s="119" t="s">
        <v>559</v>
      </c>
      <c r="C262" s="118" t="s">
        <v>802</v>
      </c>
      <c r="D262" s="119" t="s">
        <v>1103</v>
      </c>
      <c r="E262" s="67">
        <v>155.94</v>
      </c>
      <c r="F262" s="121">
        <v>23.390999999999998</v>
      </c>
      <c r="G262" s="121">
        <v>179.33099999999999</v>
      </c>
    </row>
    <row r="263" spans="1:7">
      <c r="A263" s="67" t="s">
        <v>320</v>
      </c>
      <c r="B263" s="119" t="s">
        <v>559</v>
      </c>
      <c r="C263" s="118" t="s">
        <v>803</v>
      </c>
      <c r="D263" s="119" t="s">
        <v>1103</v>
      </c>
      <c r="E263" s="67">
        <v>89.84</v>
      </c>
      <c r="F263" s="121">
        <v>13.476000000000001</v>
      </c>
      <c r="G263" s="121">
        <v>103.316</v>
      </c>
    </row>
    <row r="264" spans="1:7">
      <c r="A264" s="67" t="s">
        <v>321</v>
      </c>
      <c r="B264" s="119" t="s">
        <v>559</v>
      </c>
      <c r="C264" s="118" t="s">
        <v>804</v>
      </c>
      <c r="D264" s="119" t="s">
        <v>1103</v>
      </c>
      <c r="E264" s="67">
        <v>137.33000000000001</v>
      </c>
      <c r="F264" s="121">
        <v>20.599500000000003</v>
      </c>
      <c r="G264" s="121">
        <v>157.92950000000002</v>
      </c>
    </row>
    <row r="265" spans="1:7">
      <c r="A265" s="67" t="s">
        <v>322</v>
      </c>
      <c r="B265" s="119" t="s">
        <v>559</v>
      </c>
      <c r="C265" s="118" t="s">
        <v>805</v>
      </c>
      <c r="D265" s="119" t="s">
        <v>1103</v>
      </c>
      <c r="E265" s="67">
        <v>112.36</v>
      </c>
      <c r="F265" s="121">
        <v>16.853999999999999</v>
      </c>
      <c r="G265" s="121">
        <v>129.214</v>
      </c>
    </row>
    <row r="266" spans="1:7">
      <c r="A266" s="67" t="s">
        <v>323</v>
      </c>
      <c r="B266" s="119" t="s">
        <v>559</v>
      </c>
      <c r="C266" s="118" t="s">
        <v>806</v>
      </c>
      <c r="D266" s="119" t="s">
        <v>1103</v>
      </c>
      <c r="E266" s="67">
        <v>140.27000000000001</v>
      </c>
      <c r="F266" s="121">
        <v>21.040500000000002</v>
      </c>
      <c r="G266" s="121">
        <v>161.31050000000002</v>
      </c>
    </row>
    <row r="267" spans="1:7">
      <c r="A267" s="67" t="s">
        <v>324</v>
      </c>
      <c r="B267" s="119" t="s">
        <v>559</v>
      </c>
      <c r="C267" s="118" t="s">
        <v>807</v>
      </c>
      <c r="D267" s="119" t="s">
        <v>1103</v>
      </c>
      <c r="E267" s="67">
        <v>118.73</v>
      </c>
      <c r="F267" s="121">
        <v>17.8095</v>
      </c>
      <c r="G267" s="121">
        <v>136.5395</v>
      </c>
    </row>
    <row r="268" spans="1:7">
      <c r="A268" s="67" t="s">
        <v>325</v>
      </c>
      <c r="B268" s="119" t="s">
        <v>559</v>
      </c>
      <c r="C268" s="118" t="s">
        <v>808</v>
      </c>
      <c r="D268" s="119" t="s">
        <v>1103</v>
      </c>
      <c r="E268" s="67">
        <v>140.27000000000001</v>
      </c>
      <c r="F268" s="121">
        <v>21.040500000000002</v>
      </c>
      <c r="G268" s="121">
        <v>161.31050000000002</v>
      </c>
    </row>
    <row r="269" spans="1:7">
      <c r="A269" s="67" t="s">
        <v>326</v>
      </c>
      <c r="B269" s="119" t="s">
        <v>559</v>
      </c>
      <c r="C269" s="118" t="s">
        <v>809</v>
      </c>
      <c r="D269" s="119" t="s">
        <v>1103</v>
      </c>
      <c r="E269" s="67">
        <v>137.33000000000001</v>
      </c>
      <c r="F269" s="121">
        <v>20.599500000000003</v>
      </c>
      <c r="G269" s="121">
        <v>157.92950000000002</v>
      </c>
    </row>
    <row r="270" spans="1:7">
      <c r="A270" s="67" t="s">
        <v>327</v>
      </c>
      <c r="B270" s="119" t="s">
        <v>559</v>
      </c>
      <c r="C270" s="118" t="s">
        <v>810</v>
      </c>
      <c r="D270" s="119" t="s">
        <v>1103</v>
      </c>
      <c r="E270" s="67">
        <v>158.88</v>
      </c>
      <c r="F270" s="121">
        <v>23.831999999999997</v>
      </c>
      <c r="G270" s="121">
        <v>182.71199999999999</v>
      </c>
    </row>
    <row r="271" spans="1:7">
      <c r="A271" s="67" t="s">
        <v>328</v>
      </c>
      <c r="B271" s="119" t="s">
        <v>559</v>
      </c>
      <c r="C271" s="118" t="s">
        <v>811</v>
      </c>
      <c r="D271" s="119" t="s">
        <v>1103</v>
      </c>
      <c r="E271" s="67">
        <v>119.34</v>
      </c>
      <c r="F271" s="121">
        <v>17.901</v>
      </c>
      <c r="G271" s="121">
        <v>137.24100000000001</v>
      </c>
    </row>
    <row r="272" spans="1:7">
      <c r="A272" s="67" t="s">
        <v>329</v>
      </c>
      <c r="B272" s="119" t="s">
        <v>559</v>
      </c>
      <c r="C272" s="118" t="s">
        <v>812</v>
      </c>
      <c r="D272" s="119" t="s">
        <v>1103</v>
      </c>
      <c r="E272" s="67">
        <v>118.73</v>
      </c>
      <c r="F272" s="121">
        <v>17.8095</v>
      </c>
      <c r="G272" s="121">
        <v>136.5395</v>
      </c>
    </row>
    <row r="273" spans="1:7">
      <c r="A273" s="67" t="s">
        <v>330</v>
      </c>
      <c r="B273" s="119" t="s">
        <v>559</v>
      </c>
      <c r="C273" s="118" t="s">
        <v>813</v>
      </c>
      <c r="D273" s="119" t="s">
        <v>1103</v>
      </c>
      <c r="E273" s="67">
        <v>149.82</v>
      </c>
      <c r="F273" s="121">
        <v>22.472999999999999</v>
      </c>
      <c r="G273" s="121">
        <v>172.29300000000001</v>
      </c>
    </row>
    <row r="274" spans="1:7">
      <c r="A274" s="67" t="s">
        <v>331</v>
      </c>
      <c r="B274" s="119" t="s">
        <v>559</v>
      </c>
      <c r="C274" s="118" t="s">
        <v>814</v>
      </c>
      <c r="D274" s="119" t="s">
        <v>1103</v>
      </c>
      <c r="E274" s="67">
        <v>146.76</v>
      </c>
      <c r="F274" s="121">
        <v>22.013999999999999</v>
      </c>
      <c r="G274" s="121">
        <v>168.774</v>
      </c>
    </row>
    <row r="275" spans="1:7">
      <c r="A275" s="67" t="s">
        <v>332</v>
      </c>
      <c r="B275" s="119" t="s">
        <v>559</v>
      </c>
      <c r="C275" s="118" t="s">
        <v>815</v>
      </c>
      <c r="D275" s="119" t="s">
        <v>1103</v>
      </c>
      <c r="E275" s="67">
        <v>137.33000000000001</v>
      </c>
      <c r="F275" s="121">
        <v>20.599500000000003</v>
      </c>
      <c r="G275" s="121">
        <v>157.92950000000002</v>
      </c>
    </row>
    <row r="276" spans="1:7">
      <c r="A276" s="67" t="s">
        <v>333</v>
      </c>
      <c r="B276" s="119" t="s">
        <v>559</v>
      </c>
      <c r="C276" s="118" t="s">
        <v>816</v>
      </c>
      <c r="D276" s="119" t="s">
        <v>1103</v>
      </c>
      <c r="E276" s="67">
        <v>160.59</v>
      </c>
      <c r="F276" s="121">
        <v>24.0885</v>
      </c>
      <c r="G276" s="121">
        <v>184.67850000000001</v>
      </c>
    </row>
    <row r="277" spans="1:7">
      <c r="A277" s="67" t="s">
        <v>334</v>
      </c>
      <c r="B277" s="119" t="s">
        <v>559</v>
      </c>
      <c r="C277" s="118" t="s">
        <v>817</v>
      </c>
      <c r="D277" s="119" t="s">
        <v>1103</v>
      </c>
      <c r="E277" s="67">
        <v>108.2</v>
      </c>
      <c r="F277" s="121">
        <v>16.23</v>
      </c>
      <c r="G277" s="121">
        <v>124.43</v>
      </c>
    </row>
    <row r="278" spans="1:7">
      <c r="A278" s="67" t="s">
        <v>335</v>
      </c>
      <c r="B278" s="119" t="s">
        <v>559</v>
      </c>
      <c r="C278" s="118" t="s">
        <v>818</v>
      </c>
      <c r="D278" s="119" t="s">
        <v>1103</v>
      </c>
      <c r="E278" s="67">
        <v>155.69</v>
      </c>
      <c r="F278" s="121">
        <v>23.3535</v>
      </c>
      <c r="G278" s="121">
        <v>179.04349999999999</v>
      </c>
    </row>
    <row r="279" spans="1:7">
      <c r="A279" s="67" t="s">
        <v>336</v>
      </c>
      <c r="B279" s="119" t="s">
        <v>560</v>
      </c>
      <c r="C279" s="118" t="s">
        <v>819</v>
      </c>
      <c r="D279" s="119" t="s">
        <v>1101</v>
      </c>
      <c r="E279" s="67">
        <v>726.84</v>
      </c>
      <c r="F279" s="121">
        <v>109.026</v>
      </c>
      <c r="G279" s="121">
        <v>835.86599999999999</v>
      </c>
    </row>
    <row r="280" spans="1:7">
      <c r="A280" s="67" t="s">
        <v>337</v>
      </c>
      <c r="B280" s="119" t="s">
        <v>560</v>
      </c>
      <c r="C280" s="118" t="s">
        <v>820</v>
      </c>
      <c r="D280" s="119">
        <v>1</v>
      </c>
      <c r="E280" s="67">
        <v>1425.6</v>
      </c>
      <c r="F280" s="121">
        <v>213.83999999999997</v>
      </c>
      <c r="G280" s="121">
        <v>1639.4399999999998</v>
      </c>
    </row>
    <row r="281" spans="1:7">
      <c r="A281" s="67" t="s">
        <v>338</v>
      </c>
      <c r="B281" s="119" t="s">
        <v>560</v>
      </c>
      <c r="C281" s="118" t="s">
        <v>821</v>
      </c>
      <c r="D281" s="119">
        <v>1</v>
      </c>
      <c r="E281" s="67">
        <v>1799.1</v>
      </c>
      <c r="F281" s="121">
        <v>269.86499999999995</v>
      </c>
      <c r="G281" s="121">
        <v>2068.9649999999997</v>
      </c>
    </row>
    <row r="282" spans="1:7">
      <c r="A282" s="67" t="s">
        <v>339</v>
      </c>
      <c r="B282" s="119" t="s">
        <v>560</v>
      </c>
      <c r="C282" s="118" t="s">
        <v>822</v>
      </c>
      <c r="D282" s="119">
        <v>1</v>
      </c>
      <c r="E282" s="67">
        <v>1349.1</v>
      </c>
      <c r="F282" s="121">
        <v>202.36499999999998</v>
      </c>
      <c r="G282" s="121">
        <v>1551.4649999999999</v>
      </c>
    </row>
    <row r="283" spans="1:7">
      <c r="A283" s="67" t="s">
        <v>340</v>
      </c>
      <c r="B283" s="119" t="s">
        <v>559</v>
      </c>
      <c r="C283" s="118" t="s">
        <v>823</v>
      </c>
      <c r="D283" s="119" t="s">
        <v>1104</v>
      </c>
      <c r="E283" s="67">
        <v>0</v>
      </c>
      <c r="F283" s="67">
        <v>0</v>
      </c>
      <c r="G283" s="67">
        <v>0</v>
      </c>
    </row>
    <row r="284" spans="1:7">
      <c r="A284" s="67" t="s">
        <v>341</v>
      </c>
      <c r="B284" s="119" t="s">
        <v>559</v>
      </c>
      <c r="C284" s="118" t="s">
        <v>824</v>
      </c>
      <c r="D284" s="119" t="s">
        <v>1104</v>
      </c>
      <c r="E284" s="67">
        <v>0</v>
      </c>
      <c r="F284" s="67">
        <v>0</v>
      </c>
      <c r="G284" s="67">
        <v>0</v>
      </c>
    </row>
    <row r="285" spans="1:7">
      <c r="A285" s="67" t="s">
        <v>342</v>
      </c>
      <c r="B285" s="119" t="s">
        <v>559</v>
      </c>
      <c r="C285" s="118" t="s">
        <v>825</v>
      </c>
      <c r="D285" s="119" t="s">
        <v>1104</v>
      </c>
      <c r="E285" s="67">
        <v>0</v>
      </c>
      <c r="F285" s="67">
        <v>0</v>
      </c>
      <c r="G285" s="67">
        <v>0</v>
      </c>
    </row>
    <row r="286" spans="1:7">
      <c r="A286" s="67" t="s">
        <v>343</v>
      </c>
      <c r="B286" s="119" t="s">
        <v>560</v>
      </c>
      <c r="C286" s="118" t="s">
        <v>826</v>
      </c>
      <c r="D286" s="119" t="s">
        <v>1101</v>
      </c>
      <c r="E286" s="67">
        <v>500</v>
      </c>
      <c r="F286" s="121">
        <v>75</v>
      </c>
      <c r="G286" s="121">
        <v>575</v>
      </c>
    </row>
    <row r="287" spans="1:7">
      <c r="A287" s="67" t="s">
        <v>344</v>
      </c>
      <c r="B287" s="119" t="s">
        <v>560</v>
      </c>
      <c r="C287" s="118" t="s">
        <v>827</v>
      </c>
      <c r="D287" s="119">
        <v>4</v>
      </c>
      <c r="E287" s="67">
        <v>884</v>
      </c>
      <c r="F287" s="121">
        <v>132.6</v>
      </c>
      <c r="G287" s="121">
        <v>1016.6</v>
      </c>
    </row>
    <row r="288" spans="1:7">
      <c r="A288" s="67" t="s">
        <v>345</v>
      </c>
      <c r="B288" s="119" t="s">
        <v>560</v>
      </c>
      <c r="C288" s="118" t="s">
        <v>828</v>
      </c>
      <c r="D288" s="119">
        <v>1</v>
      </c>
      <c r="E288" s="67">
        <v>328.7</v>
      </c>
      <c r="F288" s="121">
        <v>49.305</v>
      </c>
      <c r="G288" s="121">
        <v>378.005</v>
      </c>
    </row>
    <row r="289" spans="1:7">
      <c r="A289" s="67" t="s">
        <v>346</v>
      </c>
      <c r="B289" s="119" t="s">
        <v>559</v>
      </c>
      <c r="C289" s="118" t="s">
        <v>829</v>
      </c>
      <c r="D289" s="119" t="s">
        <v>1105</v>
      </c>
      <c r="E289" s="67">
        <v>283.93</v>
      </c>
      <c r="F289" s="121">
        <v>42.589500000000001</v>
      </c>
      <c r="G289" s="121">
        <v>326.51949999999999</v>
      </c>
    </row>
    <row r="290" spans="1:7">
      <c r="A290" s="67" t="s">
        <v>347</v>
      </c>
      <c r="B290" s="119" t="s">
        <v>559</v>
      </c>
      <c r="C290" s="118" t="s">
        <v>830</v>
      </c>
      <c r="D290" s="119" t="s">
        <v>1106</v>
      </c>
      <c r="E290" s="67">
        <v>595.4</v>
      </c>
      <c r="F290" s="121">
        <v>89.309999999999988</v>
      </c>
      <c r="G290" s="121">
        <v>684.70999999999992</v>
      </c>
    </row>
    <row r="291" spans="1:7">
      <c r="A291" s="67" t="s">
        <v>348</v>
      </c>
      <c r="B291" s="119" t="s">
        <v>559</v>
      </c>
      <c r="C291" s="118" t="s">
        <v>831</v>
      </c>
      <c r="D291" s="119" t="s">
        <v>1042</v>
      </c>
      <c r="E291" s="67">
        <v>190.75</v>
      </c>
      <c r="F291" s="121">
        <v>28.612500000000001</v>
      </c>
      <c r="G291" s="121">
        <v>219.36250000000001</v>
      </c>
    </row>
    <row r="292" spans="1:7">
      <c r="A292" s="67" t="s">
        <v>349</v>
      </c>
      <c r="B292" s="119" t="s">
        <v>559</v>
      </c>
      <c r="C292" s="118" t="s">
        <v>832</v>
      </c>
      <c r="D292" s="119" t="s">
        <v>1042</v>
      </c>
      <c r="E292" s="67">
        <v>219.15</v>
      </c>
      <c r="F292" s="121">
        <v>32.872500000000002</v>
      </c>
      <c r="G292" s="121">
        <v>252.02250000000001</v>
      </c>
    </row>
    <row r="293" spans="1:7">
      <c r="A293" s="67" t="s">
        <v>350</v>
      </c>
      <c r="B293" s="119" t="s">
        <v>559</v>
      </c>
      <c r="C293" s="118" t="s">
        <v>833</v>
      </c>
      <c r="D293" s="119" t="s">
        <v>1042</v>
      </c>
      <c r="E293" s="67">
        <v>261.74</v>
      </c>
      <c r="F293" s="121">
        <v>39.261000000000003</v>
      </c>
      <c r="G293" s="121">
        <v>301.00100000000003</v>
      </c>
    </row>
    <row r="294" spans="1:7">
      <c r="A294" s="67" t="s">
        <v>351</v>
      </c>
      <c r="B294" s="119" t="s">
        <v>559</v>
      </c>
      <c r="C294" s="118" t="s">
        <v>834</v>
      </c>
      <c r="D294" s="119" t="s">
        <v>1042</v>
      </c>
      <c r="E294" s="67">
        <v>303.45</v>
      </c>
      <c r="F294" s="121">
        <v>45.517499999999998</v>
      </c>
      <c r="G294" s="121">
        <v>348.96749999999997</v>
      </c>
    </row>
    <row r="295" spans="1:7">
      <c r="A295" s="67" t="s">
        <v>352</v>
      </c>
      <c r="B295" s="119" t="s">
        <v>559</v>
      </c>
      <c r="C295" s="118" t="s">
        <v>835</v>
      </c>
      <c r="D295" s="119" t="s">
        <v>1042</v>
      </c>
      <c r="E295" s="67">
        <v>202.29</v>
      </c>
      <c r="F295" s="121">
        <v>30.343499999999999</v>
      </c>
      <c r="G295" s="121">
        <v>232.6335</v>
      </c>
    </row>
    <row r="296" spans="1:7">
      <c r="A296" s="67" t="s">
        <v>353</v>
      </c>
      <c r="B296" s="119" t="s">
        <v>559</v>
      </c>
      <c r="C296" s="118" t="s">
        <v>836</v>
      </c>
      <c r="D296" s="119" t="s">
        <v>1042</v>
      </c>
      <c r="E296" s="67">
        <v>232.46</v>
      </c>
      <c r="F296" s="121">
        <v>34.869</v>
      </c>
      <c r="G296" s="121">
        <v>267.32900000000001</v>
      </c>
    </row>
    <row r="297" spans="1:7">
      <c r="A297" s="67" t="s">
        <v>354</v>
      </c>
      <c r="B297" s="119" t="s">
        <v>559</v>
      </c>
      <c r="C297" s="118" t="s">
        <v>837</v>
      </c>
      <c r="D297" s="119" t="s">
        <v>1042</v>
      </c>
      <c r="E297" s="67">
        <v>277.72000000000003</v>
      </c>
      <c r="F297" s="121">
        <v>41.658000000000001</v>
      </c>
      <c r="G297" s="121">
        <v>319.37800000000004</v>
      </c>
    </row>
    <row r="298" spans="1:7">
      <c r="A298" s="67" t="s">
        <v>355</v>
      </c>
      <c r="B298" s="119" t="s">
        <v>559</v>
      </c>
      <c r="C298" s="118" t="s">
        <v>838</v>
      </c>
      <c r="D298" s="119" t="s">
        <v>1042</v>
      </c>
      <c r="E298" s="67">
        <v>323.86</v>
      </c>
      <c r="F298" s="121">
        <v>48.579000000000001</v>
      </c>
      <c r="G298" s="121">
        <v>372.43900000000002</v>
      </c>
    </row>
    <row r="299" spans="1:7">
      <c r="A299" s="67" t="s">
        <v>356</v>
      </c>
      <c r="B299" s="119" t="s">
        <v>559</v>
      </c>
      <c r="C299" s="118" t="s">
        <v>839</v>
      </c>
      <c r="D299" s="119" t="s">
        <v>1042</v>
      </c>
      <c r="E299" s="67">
        <v>212.94</v>
      </c>
      <c r="F299" s="121">
        <v>31.940999999999999</v>
      </c>
      <c r="G299" s="121">
        <v>244.881</v>
      </c>
    </row>
    <row r="300" spans="1:7">
      <c r="A300" s="67" t="s">
        <v>357</v>
      </c>
      <c r="B300" s="119" t="s">
        <v>559</v>
      </c>
      <c r="C300" s="118" t="s">
        <v>840</v>
      </c>
      <c r="D300" s="119" t="s">
        <v>1042</v>
      </c>
      <c r="E300" s="67">
        <v>245.77</v>
      </c>
      <c r="F300" s="121">
        <v>36.865499999999997</v>
      </c>
      <c r="G300" s="121">
        <v>282.63549999999998</v>
      </c>
    </row>
    <row r="301" spans="1:7">
      <c r="A301" s="67" t="s">
        <v>358</v>
      </c>
      <c r="B301" s="119" t="s">
        <v>559</v>
      </c>
      <c r="C301" s="118" t="s">
        <v>841</v>
      </c>
      <c r="D301" s="119" t="s">
        <v>1042</v>
      </c>
      <c r="E301" s="67">
        <v>294.58</v>
      </c>
      <c r="F301" s="121">
        <v>44.186999999999998</v>
      </c>
      <c r="G301" s="121">
        <v>338.767</v>
      </c>
    </row>
    <row r="302" spans="1:7">
      <c r="A302" s="67" t="s">
        <v>359</v>
      </c>
      <c r="B302" s="119" t="s">
        <v>559</v>
      </c>
      <c r="C302" s="118" t="s">
        <v>842</v>
      </c>
      <c r="D302" s="119" t="s">
        <v>1042</v>
      </c>
      <c r="E302" s="67">
        <v>343.38</v>
      </c>
      <c r="F302" s="121">
        <v>51.506999999999998</v>
      </c>
      <c r="G302" s="121">
        <v>394.887</v>
      </c>
    </row>
    <row r="303" spans="1:7">
      <c r="A303" s="67" t="s">
        <v>360</v>
      </c>
      <c r="B303" s="119" t="s">
        <v>559</v>
      </c>
      <c r="C303" s="118" t="s">
        <v>843</v>
      </c>
      <c r="D303" s="119" t="s">
        <v>1067</v>
      </c>
      <c r="E303" s="67">
        <v>642.44000000000005</v>
      </c>
      <c r="F303" s="121">
        <v>96.366</v>
      </c>
      <c r="G303" s="121">
        <v>738.80600000000004</v>
      </c>
    </row>
    <row r="304" spans="1:7">
      <c r="A304" s="67" t="s">
        <v>361</v>
      </c>
      <c r="B304" s="119" t="s">
        <v>559</v>
      </c>
      <c r="C304" s="118" t="s">
        <v>844</v>
      </c>
      <c r="D304" s="119" t="s">
        <v>1107</v>
      </c>
      <c r="E304" s="67">
        <v>225.36</v>
      </c>
      <c r="F304" s="121">
        <v>33.804000000000002</v>
      </c>
      <c r="G304" s="121">
        <v>259.16399999999999</v>
      </c>
    </row>
    <row r="305" spans="1:7">
      <c r="A305" s="67" t="s">
        <v>362</v>
      </c>
      <c r="B305" s="119" t="s">
        <v>560</v>
      </c>
      <c r="C305" s="118" t="s">
        <v>845</v>
      </c>
      <c r="D305" s="119" t="s">
        <v>1108</v>
      </c>
      <c r="E305" s="67">
        <v>143.99</v>
      </c>
      <c r="F305" s="121">
        <v>21.598500000000001</v>
      </c>
      <c r="G305" s="121">
        <v>165.58850000000001</v>
      </c>
    </row>
    <row r="306" spans="1:7">
      <c r="A306" s="67" t="s">
        <v>363</v>
      </c>
      <c r="B306" s="119" t="s">
        <v>559</v>
      </c>
      <c r="C306" s="118" t="s">
        <v>846</v>
      </c>
      <c r="D306" s="119" t="s">
        <v>1107</v>
      </c>
      <c r="E306" s="67">
        <v>277.72000000000003</v>
      </c>
      <c r="F306" s="121">
        <v>41.658000000000001</v>
      </c>
      <c r="G306" s="121">
        <v>319.37800000000004</v>
      </c>
    </row>
    <row r="307" spans="1:7">
      <c r="A307" s="67" t="s">
        <v>364</v>
      </c>
      <c r="B307" s="119" t="s">
        <v>559</v>
      </c>
      <c r="C307" s="118" t="s">
        <v>847</v>
      </c>
      <c r="D307" s="119" t="s">
        <v>1107</v>
      </c>
      <c r="E307" s="67">
        <v>167.68</v>
      </c>
      <c r="F307" s="121">
        <v>25.152000000000001</v>
      </c>
      <c r="G307" s="121">
        <v>192.83199999999999</v>
      </c>
    </row>
    <row r="308" spans="1:7">
      <c r="A308" s="67" t="s">
        <v>365</v>
      </c>
      <c r="B308" s="119" t="s">
        <v>559</v>
      </c>
      <c r="C308" s="118" t="s">
        <v>848</v>
      </c>
      <c r="D308" s="119" t="s">
        <v>1067</v>
      </c>
      <c r="E308" s="67">
        <v>642.44000000000005</v>
      </c>
      <c r="F308" s="121">
        <v>96.366</v>
      </c>
      <c r="G308" s="121">
        <v>738.80600000000004</v>
      </c>
    </row>
    <row r="309" spans="1:7">
      <c r="A309" s="67" t="s">
        <v>366</v>
      </c>
      <c r="B309" s="119" t="s">
        <v>560</v>
      </c>
      <c r="C309" s="118" t="s">
        <v>849</v>
      </c>
      <c r="D309" s="119" t="s">
        <v>1080</v>
      </c>
      <c r="E309" s="67">
        <v>99.25</v>
      </c>
      <c r="F309" s="121">
        <v>14.887499999999999</v>
      </c>
      <c r="G309" s="121">
        <v>114.1375</v>
      </c>
    </row>
    <row r="310" spans="1:7">
      <c r="A310" s="67" t="s">
        <v>367</v>
      </c>
      <c r="B310" s="119" t="s">
        <v>559</v>
      </c>
      <c r="C310" s="118" t="s">
        <v>849</v>
      </c>
      <c r="D310" s="119" t="s">
        <v>1109</v>
      </c>
      <c r="E310" s="67">
        <v>104.35</v>
      </c>
      <c r="F310" s="121">
        <v>15.652499999999998</v>
      </c>
      <c r="G310" s="121">
        <v>120.0025</v>
      </c>
    </row>
    <row r="311" spans="1:7">
      <c r="A311" s="67" t="s">
        <v>368</v>
      </c>
      <c r="B311" s="119" t="s">
        <v>560</v>
      </c>
      <c r="C311" s="118" t="s">
        <v>850</v>
      </c>
      <c r="D311" s="119">
        <v>1</v>
      </c>
      <c r="E311" s="67">
        <v>34.64</v>
      </c>
      <c r="F311" s="121">
        <v>5.1959999999999997</v>
      </c>
      <c r="G311" s="121">
        <v>39.835999999999999</v>
      </c>
    </row>
    <row r="312" spans="1:7">
      <c r="A312" s="67" t="s">
        <v>369</v>
      </c>
      <c r="B312" s="119" t="s">
        <v>559</v>
      </c>
      <c r="C312" s="118" t="s">
        <v>850</v>
      </c>
      <c r="D312" s="119" t="s">
        <v>1105</v>
      </c>
      <c r="E312" s="67">
        <v>36.409999999999997</v>
      </c>
      <c r="F312" s="121">
        <v>5.4614999999999991</v>
      </c>
      <c r="G312" s="121">
        <v>41.871499999999997</v>
      </c>
    </row>
    <row r="313" spans="1:7">
      <c r="A313" s="67" t="s">
        <v>370</v>
      </c>
      <c r="B313" s="119" t="s">
        <v>559</v>
      </c>
      <c r="C313" s="118" t="s">
        <v>851</v>
      </c>
      <c r="D313" s="119" t="s">
        <v>1042</v>
      </c>
      <c r="E313" s="67">
        <v>481.82</v>
      </c>
      <c r="F313" s="121">
        <v>72.272999999999996</v>
      </c>
      <c r="G313" s="121">
        <v>554.09299999999996</v>
      </c>
    </row>
    <row r="314" spans="1:7">
      <c r="A314" s="67" t="s">
        <v>371</v>
      </c>
      <c r="B314" s="119" t="s">
        <v>559</v>
      </c>
      <c r="C314" s="118" t="s">
        <v>852</v>
      </c>
      <c r="D314" s="119" t="s">
        <v>1042</v>
      </c>
      <c r="E314" s="67">
        <v>541.27</v>
      </c>
      <c r="F314" s="121">
        <v>81.1905</v>
      </c>
      <c r="G314" s="121">
        <v>622.46050000000002</v>
      </c>
    </row>
    <row r="315" spans="1:7">
      <c r="A315" s="67" t="s">
        <v>372</v>
      </c>
      <c r="B315" s="119" t="s">
        <v>559</v>
      </c>
      <c r="C315" s="118" t="s">
        <v>853</v>
      </c>
      <c r="D315" s="119" t="s">
        <v>1042</v>
      </c>
      <c r="E315" s="67">
        <v>472.06</v>
      </c>
      <c r="F315" s="121">
        <v>70.808999999999997</v>
      </c>
      <c r="G315" s="121">
        <v>542.86900000000003</v>
      </c>
    </row>
    <row r="316" spans="1:7">
      <c r="A316" s="67" t="s">
        <v>373</v>
      </c>
      <c r="B316" s="119" t="s">
        <v>559</v>
      </c>
      <c r="C316" s="118" t="s">
        <v>854</v>
      </c>
      <c r="D316" s="119" t="s">
        <v>1042</v>
      </c>
      <c r="E316" s="67">
        <v>401.95</v>
      </c>
      <c r="F316" s="121">
        <v>60.292499999999997</v>
      </c>
      <c r="G316" s="121">
        <v>462.24250000000001</v>
      </c>
    </row>
    <row r="317" spans="1:7">
      <c r="A317" s="67" t="s">
        <v>374</v>
      </c>
      <c r="B317" s="119" t="s">
        <v>559</v>
      </c>
      <c r="C317" s="118" t="s">
        <v>855</v>
      </c>
      <c r="D317" s="119" t="s">
        <v>1107</v>
      </c>
      <c r="E317" s="67">
        <v>188.98</v>
      </c>
      <c r="F317" s="121">
        <v>28.346999999999998</v>
      </c>
      <c r="G317" s="121">
        <v>217.327</v>
      </c>
    </row>
    <row r="318" spans="1:7">
      <c r="A318" s="67" t="s">
        <v>375</v>
      </c>
      <c r="B318" s="119" t="s">
        <v>560</v>
      </c>
      <c r="C318" s="118" t="s">
        <v>856</v>
      </c>
      <c r="D318" s="119">
        <v>1</v>
      </c>
      <c r="E318" s="67">
        <v>74.680000000000007</v>
      </c>
      <c r="F318" s="121">
        <v>11.202</v>
      </c>
      <c r="G318" s="121">
        <v>85.882000000000005</v>
      </c>
    </row>
    <row r="319" spans="1:7">
      <c r="A319" s="67" t="s">
        <v>376</v>
      </c>
      <c r="B319" s="119" t="s">
        <v>559</v>
      </c>
      <c r="C319" s="118" t="s">
        <v>856</v>
      </c>
      <c r="D319" s="119" t="s">
        <v>1042</v>
      </c>
      <c r="E319" s="67">
        <v>78.52</v>
      </c>
      <c r="F319" s="121">
        <v>11.777999999999999</v>
      </c>
      <c r="G319" s="121">
        <v>90.298000000000002</v>
      </c>
    </row>
    <row r="320" spans="1:7">
      <c r="A320" s="67" t="s">
        <v>377</v>
      </c>
      <c r="B320" s="119" t="s">
        <v>560</v>
      </c>
      <c r="C320" s="118" t="s">
        <v>857</v>
      </c>
      <c r="D320" s="119">
        <v>1</v>
      </c>
      <c r="E320" s="67">
        <v>255.55</v>
      </c>
      <c r="F320" s="121">
        <v>38.332500000000003</v>
      </c>
      <c r="G320" s="121">
        <v>293.88249999999999</v>
      </c>
    </row>
    <row r="321" spans="1:7">
      <c r="A321" s="67" t="s">
        <v>378</v>
      </c>
      <c r="B321" s="119" t="s">
        <v>560</v>
      </c>
      <c r="C321" s="118" t="s">
        <v>858</v>
      </c>
      <c r="D321" s="119">
        <v>1</v>
      </c>
      <c r="E321" s="67">
        <v>1655.99</v>
      </c>
      <c r="F321" s="121">
        <v>248.39849999999998</v>
      </c>
      <c r="G321" s="121">
        <v>1904.3885</v>
      </c>
    </row>
    <row r="322" spans="1:7">
      <c r="A322" s="67" t="s">
        <v>379</v>
      </c>
      <c r="B322" s="119" t="s">
        <v>559</v>
      </c>
      <c r="C322" s="118" t="s">
        <v>859</v>
      </c>
      <c r="D322" s="119" t="s">
        <v>1110</v>
      </c>
      <c r="E322" s="67">
        <v>2466.9299999999998</v>
      </c>
      <c r="F322" s="121">
        <v>370.03949999999998</v>
      </c>
      <c r="G322" s="121">
        <v>2836.9694999999997</v>
      </c>
    </row>
    <row r="323" spans="1:7">
      <c r="A323" s="67" t="s">
        <v>380</v>
      </c>
      <c r="B323" s="119" t="s">
        <v>559</v>
      </c>
      <c r="C323" s="118" t="s">
        <v>859</v>
      </c>
      <c r="D323" s="119" t="s">
        <v>1111</v>
      </c>
      <c r="E323" s="67">
        <v>897.12</v>
      </c>
      <c r="F323" s="121">
        <v>134.56799999999998</v>
      </c>
      <c r="G323" s="121">
        <v>1031.6880000000001</v>
      </c>
    </row>
    <row r="324" spans="1:7">
      <c r="A324" s="67" t="s">
        <v>381</v>
      </c>
      <c r="B324" s="119" t="s">
        <v>559</v>
      </c>
      <c r="C324" s="118" t="s">
        <v>860</v>
      </c>
      <c r="D324" s="119" t="s">
        <v>1042</v>
      </c>
      <c r="E324" s="67">
        <v>554.58000000000004</v>
      </c>
      <c r="F324" s="121">
        <v>83.186999999999998</v>
      </c>
      <c r="G324" s="121">
        <v>637.76700000000005</v>
      </c>
    </row>
    <row r="325" spans="1:7">
      <c r="A325" s="67" t="s">
        <v>382</v>
      </c>
      <c r="B325" s="119" t="s">
        <v>559</v>
      </c>
      <c r="C325" s="118" t="s">
        <v>861</v>
      </c>
      <c r="D325" s="119" t="s">
        <v>1042</v>
      </c>
      <c r="E325" s="67">
        <v>778.21</v>
      </c>
      <c r="F325" s="121">
        <v>116.7315</v>
      </c>
      <c r="G325" s="121">
        <v>894.94150000000002</v>
      </c>
    </row>
    <row r="326" spans="1:7">
      <c r="A326" s="67" t="s">
        <v>383</v>
      </c>
      <c r="B326" s="119" t="s">
        <v>560</v>
      </c>
      <c r="C326" s="118" t="s">
        <v>862</v>
      </c>
      <c r="D326" s="119">
        <v>12</v>
      </c>
      <c r="E326" s="67">
        <v>1146</v>
      </c>
      <c r="F326" s="121">
        <v>171.9</v>
      </c>
      <c r="G326" s="121">
        <v>1317.9</v>
      </c>
    </row>
    <row r="327" spans="1:7">
      <c r="A327" s="67" t="s">
        <v>384</v>
      </c>
      <c r="B327" s="119" t="s">
        <v>559</v>
      </c>
      <c r="C327" s="118" t="s">
        <v>863</v>
      </c>
      <c r="D327" s="119" t="s">
        <v>1112</v>
      </c>
      <c r="E327" s="67">
        <v>115.32</v>
      </c>
      <c r="F327" s="121">
        <v>17.297999999999998</v>
      </c>
      <c r="G327" s="121">
        <v>132.61799999999999</v>
      </c>
    </row>
    <row r="328" spans="1:7">
      <c r="A328" s="67" t="s">
        <v>385</v>
      </c>
      <c r="B328" s="119" t="s">
        <v>559</v>
      </c>
      <c r="C328" s="118" t="s">
        <v>864</v>
      </c>
      <c r="D328" s="119" t="s">
        <v>1042</v>
      </c>
      <c r="E328" s="67">
        <v>187.2</v>
      </c>
      <c r="F328" s="121">
        <v>28.08</v>
      </c>
      <c r="G328" s="121">
        <v>215.27999999999997</v>
      </c>
    </row>
    <row r="329" spans="1:7">
      <c r="A329" s="67" t="s">
        <v>386</v>
      </c>
      <c r="B329" s="119" t="s">
        <v>560</v>
      </c>
      <c r="C329" s="118" t="s">
        <v>865</v>
      </c>
      <c r="D329" s="112"/>
      <c r="E329" s="67">
        <v>106.09</v>
      </c>
      <c r="F329" s="121">
        <v>15.913499999999999</v>
      </c>
      <c r="G329" s="121">
        <v>122.0035</v>
      </c>
    </row>
    <row r="330" spans="1:7">
      <c r="A330" s="67" t="s">
        <v>387</v>
      </c>
      <c r="B330" s="119" t="s">
        <v>560</v>
      </c>
      <c r="C330" s="118" t="s">
        <v>866</v>
      </c>
      <c r="D330" s="112"/>
      <c r="E330" s="67">
        <v>330.26</v>
      </c>
      <c r="F330" s="121">
        <v>49.538999999999994</v>
      </c>
      <c r="G330" s="121">
        <v>379.79899999999998</v>
      </c>
    </row>
    <row r="331" spans="1:7">
      <c r="A331" s="67" t="s">
        <v>388</v>
      </c>
      <c r="B331" s="119" t="s">
        <v>560</v>
      </c>
      <c r="C331" s="118" t="s">
        <v>867</v>
      </c>
      <c r="D331" s="112"/>
      <c r="E331" s="67">
        <v>79.34</v>
      </c>
      <c r="F331" s="121">
        <v>11.901</v>
      </c>
      <c r="G331" s="121">
        <v>91.241</v>
      </c>
    </row>
    <row r="332" spans="1:7">
      <c r="A332" s="67" t="s">
        <v>389</v>
      </c>
      <c r="B332" s="119" t="s">
        <v>559</v>
      </c>
      <c r="C332" s="118" t="s">
        <v>868</v>
      </c>
      <c r="D332" s="266">
        <v>1</v>
      </c>
      <c r="E332" s="67">
        <v>34.159999999999997</v>
      </c>
      <c r="F332" s="121">
        <v>5.1239999999999997</v>
      </c>
      <c r="G332" s="121">
        <v>39.283999999999999</v>
      </c>
    </row>
    <row r="333" spans="1:7">
      <c r="A333" s="67" t="s">
        <v>390</v>
      </c>
      <c r="B333" s="119" t="s">
        <v>560</v>
      </c>
      <c r="C333" s="118" t="s">
        <v>869</v>
      </c>
      <c r="D333" s="267" t="s">
        <v>1086</v>
      </c>
      <c r="E333" s="67">
        <v>46.04</v>
      </c>
      <c r="F333" s="121">
        <v>6.9059999999999997</v>
      </c>
      <c r="G333" s="121">
        <v>52.945999999999998</v>
      </c>
    </row>
    <row r="334" spans="1:7">
      <c r="A334" s="67" t="s">
        <v>391</v>
      </c>
      <c r="B334" s="119" t="s">
        <v>560</v>
      </c>
      <c r="C334" s="118" t="s">
        <v>870</v>
      </c>
      <c r="D334" s="267" t="s">
        <v>1086</v>
      </c>
      <c r="E334" s="67">
        <v>46.04</v>
      </c>
      <c r="F334" s="121">
        <v>6.9059999999999997</v>
      </c>
      <c r="G334" s="121">
        <v>52.945999999999998</v>
      </c>
    </row>
    <row r="335" spans="1:7">
      <c r="A335" s="67" t="s">
        <v>392</v>
      </c>
      <c r="B335" s="119" t="s">
        <v>560</v>
      </c>
      <c r="C335" s="118" t="s">
        <v>871</v>
      </c>
      <c r="D335" s="268">
        <v>1</v>
      </c>
      <c r="E335" s="67">
        <v>2306.25</v>
      </c>
      <c r="F335" s="121">
        <v>345.9375</v>
      </c>
      <c r="G335" s="121">
        <v>2652.1875</v>
      </c>
    </row>
    <row r="336" spans="1:7">
      <c r="A336" s="67" t="s">
        <v>393</v>
      </c>
      <c r="B336" s="119" t="s">
        <v>559</v>
      </c>
      <c r="C336" s="118" t="s">
        <v>872</v>
      </c>
      <c r="D336" s="266" t="s">
        <v>1029</v>
      </c>
      <c r="E336" s="67">
        <v>80.28</v>
      </c>
      <c r="F336" s="121">
        <v>12.042</v>
      </c>
      <c r="G336" s="121">
        <v>92.322000000000003</v>
      </c>
    </row>
    <row r="337" spans="1:7">
      <c r="A337" s="67" t="s">
        <v>394</v>
      </c>
      <c r="B337" s="119" t="s">
        <v>559</v>
      </c>
      <c r="C337" s="118" t="s">
        <v>873</v>
      </c>
      <c r="D337" s="266" t="s">
        <v>1042</v>
      </c>
      <c r="E337" s="67">
        <v>18.440000000000001</v>
      </c>
      <c r="F337" s="121">
        <v>2.766</v>
      </c>
      <c r="G337" s="121">
        <v>21.206000000000003</v>
      </c>
    </row>
    <row r="338" spans="1:7">
      <c r="A338" s="67" t="s">
        <v>395</v>
      </c>
      <c r="B338" s="119" t="s">
        <v>560</v>
      </c>
      <c r="C338" s="118" t="s">
        <v>874</v>
      </c>
      <c r="D338" s="268">
        <v>1</v>
      </c>
      <c r="E338" s="67">
        <v>51.99</v>
      </c>
      <c r="F338" s="121">
        <v>7.7984999999999998</v>
      </c>
      <c r="G338" s="121">
        <v>59.788499999999999</v>
      </c>
    </row>
    <row r="339" spans="1:7">
      <c r="A339" s="67" t="s">
        <v>396</v>
      </c>
      <c r="B339" s="119" t="s">
        <v>559</v>
      </c>
      <c r="C339" s="118" t="s">
        <v>874</v>
      </c>
      <c r="D339" s="266" t="s">
        <v>1114</v>
      </c>
      <c r="E339" s="67">
        <v>54.66</v>
      </c>
      <c r="F339" s="121">
        <v>8.1989999999999998</v>
      </c>
      <c r="G339" s="121">
        <v>62.858999999999995</v>
      </c>
    </row>
    <row r="340" spans="1:7">
      <c r="A340" s="67" t="s">
        <v>397</v>
      </c>
      <c r="B340" s="119" t="s">
        <v>559</v>
      </c>
      <c r="C340" s="118" t="s">
        <v>875</v>
      </c>
      <c r="D340" s="266" t="s">
        <v>1042</v>
      </c>
      <c r="E340" s="67">
        <v>224.47</v>
      </c>
      <c r="F340" s="121">
        <v>33.670499999999997</v>
      </c>
      <c r="G340" s="121">
        <v>258.14049999999997</v>
      </c>
    </row>
    <row r="341" spans="1:7">
      <c r="A341" s="67" t="s">
        <v>398</v>
      </c>
      <c r="B341" s="119" t="s">
        <v>560</v>
      </c>
      <c r="C341" s="118" t="s">
        <v>876</v>
      </c>
      <c r="D341" s="267" t="s">
        <v>1115</v>
      </c>
      <c r="E341" s="67">
        <v>60.38</v>
      </c>
      <c r="F341" s="121">
        <v>9.0570000000000004</v>
      </c>
      <c r="G341" s="121">
        <v>69.436999999999998</v>
      </c>
    </row>
    <row r="342" spans="1:7">
      <c r="A342" s="67" t="s">
        <v>399</v>
      </c>
      <c r="B342" s="119" t="s">
        <v>559</v>
      </c>
      <c r="C342" s="118" t="s">
        <v>877</v>
      </c>
      <c r="D342" s="266" t="s">
        <v>1116</v>
      </c>
      <c r="E342" s="67">
        <v>63.48</v>
      </c>
      <c r="F342" s="121">
        <v>9.5219999999999985</v>
      </c>
      <c r="G342" s="121">
        <v>73.001999999999995</v>
      </c>
    </row>
    <row r="343" spans="1:7">
      <c r="A343" s="67" t="s">
        <v>400</v>
      </c>
      <c r="B343" s="119" t="s">
        <v>559</v>
      </c>
      <c r="C343" s="118" t="s">
        <v>878</v>
      </c>
      <c r="D343" s="266" t="s">
        <v>1116</v>
      </c>
      <c r="E343" s="67">
        <v>76.81</v>
      </c>
      <c r="F343" s="121">
        <v>11.5215</v>
      </c>
      <c r="G343" s="121">
        <v>88.331500000000005</v>
      </c>
    </row>
    <row r="344" spans="1:7">
      <c r="A344" s="67" t="s">
        <v>401</v>
      </c>
      <c r="B344" s="119" t="s">
        <v>560</v>
      </c>
      <c r="C344" s="118" t="s">
        <v>879</v>
      </c>
      <c r="D344" s="268" t="s">
        <v>1115</v>
      </c>
      <c r="E344" s="67">
        <v>73.05</v>
      </c>
      <c r="F344" s="121">
        <v>10.9575</v>
      </c>
      <c r="G344" s="121">
        <v>84.007499999999993</v>
      </c>
    </row>
    <row r="345" spans="1:7">
      <c r="A345" s="67" t="s">
        <v>402</v>
      </c>
      <c r="B345" s="119" t="s">
        <v>559</v>
      </c>
      <c r="C345" s="118" t="s">
        <v>880</v>
      </c>
      <c r="D345" s="266" t="s">
        <v>1042</v>
      </c>
      <c r="E345" s="67">
        <v>95.67</v>
      </c>
      <c r="F345" s="121">
        <v>14.3505</v>
      </c>
      <c r="G345" s="121">
        <v>110.0205</v>
      </c>
    </row>
    <row r="346" spans="1:7">
      <c r="A346" s="67" t="s">
        <v>403</v>
      </c>
      <c r="B346" s="119" t="s">
        <v>559</v>
      </c>
      <c r="C346" s="118" t="s">
        <v>881</v>
      </c>
      <c r="D346" s="266" t="s">
        <v>1042</v>
      </c>
      <c r="E346" s="67">
        <v>7165.71</v>
      </c>
      <c r="F346" s="121">
        <v>1074.8564999999999</v>
      </c>
      <c r="G346" s="121">
        <v>8240.5665000000008</v>
      </c>
    </row>
    <row r="347" spans="1:7">
      <c r="A347" s="67" t="s">
        <v>404</v>
      </c>
      <c r="B347" s="119" t="s">
        <v>559</v>
      </c>
      <c r="C347" s="118" t="s">
        <v>882</v>
      </c>
      <c r="D347" s="266" t="s">
        <v>1051</v>
      </c>
      <c r="E347" s="67">
        <v>177.48</v>
      </c>
      <c r="F347" s="121">
        <v>26.621999999999996</v>
      </c>
      <c r="G347" s="121">
        <v>204.10199999999998</v>
      </c>
    </row>
    <row r="348" spans="1:7">
      <c r="A348" s="67" t="s">
        <v>405</v>
      </c>
      <c r="B348" s="119" t="s">
        <v>559</v>
      </c>
      <c r="C348" s="118" t="s">
        <v>883</v>
      </c>
      <c r="D348" s="266" t="s">
        <v>1117</v>
      </c>
      <c r="E348" s="67">
        <v>81.599999999999994</v>
      </c>
      <c r="F348" s="121">
        <v>12.239999999999998</v>
      </c>
      <c r="G348" s="121">
        <v>93.839999999999989</v>
      </c>
    </row>
    <row r="349" spans="1:7">
      <c r="A349" s="67" t="s">
        <v>406</v>
      </c>
      <c r="B349" s="119" t="s">
        <v>559</v>
      </c>
      <c r="C349" s="118" t="s">
        <v>884</v>
      </c>
      <c r="D349" s="266" t="s">
        <v>1118</v>
      </c>
      <c r="E349" s="67">
        <v>59.16</v>
      </c>
      <c r="F349" s="121">
        <v>8.8739999999999988</v>
      </c>
      <c r="G349" s="121">
        <v>68.033999999999992</v>
      </c>
    </row>
    <row r="350" spans="1:7">
      <c r="A350" s="67" t="s">
        <v>407</v>
      </c>
      <c r="B350" s="119" t="s">
        <v>559</v>
      </c>
      <c r="C350" s="118" t="s">
        <v>885</v>
      </c>
      <c r="D350" s="266" t="s">
        <v>1042</v>
      </c>
      <c r="E350" s="67">
        <v>41.2</v>
      </c>
      <c r="F350" s="121">
        <v>6.1800000000000006</v>
      </c>
      <c r="G350" s="121">
        <v>47.38</v>
      </c>
    </row>
    <row r="351" spans="1:7">
      <c r="A351" s="67" t="s">
        <v>408</v>
      </c>
      <c r="B351" s="119" t="s">
        <v>559</v>
      </c>
      <c r="C351" s="118" t="s">
        <v>886</v>
      </c>
      <c r="D351" s="266" t="s">
        <v>1119</v>
      </c>
      <c r="E351" s="67">
        <v>105.15</v>
      </c>
      <c r="F351" s="121">
        <v>15.772500000000001</v>
      </c>
      <c r="G351" s="121">
        <v>120.92250000000001</v>
      </c>
    </row>
    <row r="352" spans="1:7">
      <c r="A352" s="67" t="s">
        <v>409</v>
      </c>
      <c r="B352" s="119" t="s">
        <v>559</v>
      </c>
      <c r="C352" s="118" t="s">
        <v>887</v>
      </c>
      <c r="D352" s="266" t="s">
        <v>1030</v>
      </c>
      <c r="E352" s="67">
        <v>74.569999999999993</v>
      </c>
      <c r="F352" s="121">
        <v>11.185499999999999</v>
      </c>
      <c r="G352" s="121">
        <v>85.755499999999998</v>
      </c>
    </row>
    <row r="353" spans="1:7">
      <c r="A353" s="67" t="s">
        <v>410</v>
      </c>
      <c r="B353" s="119" t="s">
        <v>559</v>
      </c>
      <c r="C353" s="118" t="s">
        <v>888</v>
      </c>
      <c r="D353" s="266" t="s">
        <v>1120</v>
      </c>
      <c r="E353" s="67">
        <v>42.64</v>
      </c>
      <c r="F353" s="121">
        <v>6.3959999999999999</v>
      </c>
      <c r="G353" s="121">
        <v>49.036000000000001</v>
      </c>
    </row>
    <row r="354" spans="1:7">
      <c r="A354" s="67" t="s">
        <v>411</v>
      </c>
      <c r="B354" s="119" t="s">
        <v>559</v>
      </c>
      <c r="C354" s="118" t="s">
        <v>889</v>
      </c>
      <c r="D354" s="266" t="s">
        <v>1042</v>
      </c>
      <c r="E354" s="67">
        <v>148.16</v>
      </c>
      <c r="F354" s="121">
        <v>22.224</v>
      </c>
      <c r="G354" s="121">
        <v>170.38399999999999</v>
      </c>
    </row>
    <row r="355" spans="1:7">
      <c r="A355" s="67" t="s">
        <v>412</v>
      </c>
      <c r="B355" s="119" t="s">
        <v>559</v>
      </c>
      <c r="C355" s="118" t="s">
        <v>890</v>
      </c>
      <c r="D355" s="266" t="s">
        <v>1121</v>
      </c>
      <c r="E355" s="67">
        <v>60.07</v>
      </c>
      <c r="F355" s="121">
        <v>9.0105000000000004</v>
      </c>
      <c r="G355" s="121">
        <v>69.080500000000001</v>
      </c>
    </row>
    <row r="356" spans="1:7">
      <c r="A356" s="67" t="s">
        <v>413</v>
      </c>
      <c r="B356" s="119" t="s">
        <v>559</v>
      </c>
      <c r="C356" s="118" t="s">
        <v>891</v>
      </c>
      <c r="D356" s="266" t="s">
        <v>1029</v>
      </c>
      <c r="E356" s="67">
        <v>43.92</v>
      </c>
      <c r="F356" s="121">
        <v>6.5880000000000001</v>
      </c>
      <c r="G356" s="121">
        <v>50.508000000000003</v>
      </c>
    </row>
    <row r="357" spans="1:7">
      <c r="A357" s="67" t="s">
        <v>414</v>
      </c>
      <c r="B357" s="119" t="s">
        <v>559</v>
      </c>
      <c r="C357" s="118" t="s">
        <v>892</v>
      </c>
      <c r="D357" s="266" t="s">
        <v>1122</v>
      </c>
      <c r="E357" s="67">
        <v>34.159999999999997</v>
      </c>
      <c r="F357" s="121">
        <v>5.1239999999999997</v>
      </c>
      <c r="G357" s="121">
        <v>39.283999999999999</v>
      </c>
    </row>
    <row r="358" spans="1:7">
      <c r="A358" s="67" t="s">
        <v>415</v>
      </c>
      <c r="B358" s="119" t="s">
        <v>559</v>
      </c>
      <c r="C358" s="118" t="s">
        <v>893</v>
      </c>
      <c r="D358" s="266" t="s">
        <v>1123</v>
      </c>
      <c r="E358" s="67">
        <v>34.159999999999997</v>
      </c>
      <c r="F358" s="121">
        <v>5.1239999999999997</v>
      </c>
      <c r="G358" s="121">
        <v>39.283999999999999</v>
      </c>
    </row>
    <row r="359" spans="1:7">
      <c r="A359" s="67" t="s">
        <v>416</v>
      </c>
      <c r="B359" s="119" t="s">
        <v>559</v>
      </c>
      <c r="C359" s="118" t="s">
        <v>894</v>
      </c>
      <c r="D359" s="266" t="s">
        <v>1124</v>
      </c>
      <c r="E359" s="67">
        <v>8.1300000000000008</v>
      </c>
      <c r="F359" s="121">
        <v>1.2195</v>
      </c>
      <c r="G359" s="121">
        <v>9.3495000000000008</v>
      </c>
    </row>
    <row r="360" spans="1:7">
      <c r="A360" s="67" t="s">
        <v>417</v>
      </c>
      <c r="B360" s="119" t="s">
        <v>559</v>
      </c>
      <c r="C360" s="118" t="s">
        <v>895</v>
      </c>
      <c r="D360" s="266" t="s">
        <v>1117</v>
      </c>
      <c r="E360" s="67">
        <v>81.599999999999994</v>
      </c>
      <c r="F360" s="121">
        <v>12.239999999999998</v>
      </c>
      <c r="G360" s="121">
        <v>93.839999999999989</v>
      </c>
    </row>
    <row r="361" spans="1:7">
      <c r="A361" s="67" t="s">
        <v>418</v>
      </c>
      <c r="B361" s="119" t="s">
        <v>559</v>
      </c>
      <c r="C361" s="118" t="s">
        <v>896</v>
      </c>
      <c r="D361" s="266" t="s">
        <v>1125</v>
      </c>
      <c r="E361" s="67">
        <v>133.96</v>
      </c>
      <c r="F361" s="121">
        <v>20.094000000000001</v>
      </c>
      <c r="G361" s="121">
        <v>154.054</v>
      </c>
    </row>
    <row r="362" spans="1:7">
      <c r="A362" s="67" t="s">
        <v>419</v>
      </c>
      <c r="B362" s="119" t="s">
        <v>559</v>
      </c>
      <c r="C362" s="118" t="s">
        <v>897</v>
      </c>
      <c r="D362" s="266" t="s">
        <v>1051</v>
      </c>
      <c r="E362" s="67">
        <v>164.51</v>
      </c>
      <c r="F362" s="121">
        <v>24.676499999999997</v>
      </c>
      <c r="G362" s="121">
        <v>189.1865</v>
      </c>
    </row>
    <row r="363" spans="1:7">
      <c r="A363" s="67" t="s">
        <v>420</v>
      </c>
      <c r="B363" s="119" t="s">
        <v>559</v>
      </c>
      <c r="C363" s="118" t="s">
        <v>898</v>
      </c>
      <c r="D363" s="266" t="s">
        <v>1051</v>
      </c>
      <c r="E363" s="67">
        <v>299.88</v>
      </c>
      <c r="F363" s="121">
        <v>44.981999999999999</v>
      </c>
      <c r="G363" s="121">
        <v>344.86199999999997</v>
      </c>
    </row>
    <row r="364" spans="1:7">
      <c r="A364" s="67" t="s">
        <v>421</v>
      </c>
      <c r="B364" s="119" t="s">
        <v>559</v>
      </c>
      <c r="C364" s="118" t="s">
        <v>899</v>
      </c>
      <c r="D364" s="266" t="s">
        <v>1126</v>
      </c>
      <c r="E364" s="67">
        <v>31.91</v>
      </c>
      <c r="F364" s="121">
        <v>4.7865000000000002</v>
      </c>
      <c r="G364" s="121">
        <v>36.6965</v>
      </c>
    </row>
    <row r="365" spans="1:7">
      <c r="A365" s="67" t="s">
        <v>422</v>
      </c>
      <c r="B365" s="119" t="s">
        <v>559</v>
      </c>
      <c r="C365" s="118" t="s">
        <v>900</v>
      </c>
      <c r="D365" s="266" t="s">
        <v>1040</v>
      </c>
      <c r="E365" s="67">
        <v>4.16</v>
      </c>
      <c r="F365" s="121">
        <v>0.624</v>
      </c>
      <c r="G365" s="121">
        <v>4.7839999999999998</v>
      </c>
    </row>
    <row r="366" spans="1:7">
      <c r="A366" s="67" t="s">
        <v>423</v>
      </c>
      <c r="B366" s="119" t="s">
        <v>559</v>
      </c>
      <c r="C366" s="118" t="s">
        <v>901</v>
      </c>
      <c r="D366" s="266" t="s">
        <v>1067</v>
      </c>
      <c r="E366" s="67">
        <v>120.54</v>
      </c>
      <c r="F366" s="121">
        <v>18.081</v>
      </c>
      <c r="G366" s="121">
        <v>138.62100000000001</v>
      </c>
    </row>
    <row r="367" spans="1:7">
      <c r="A367" s="67" t="s">
        <v>424</v>
      </c>
      <c r="B367" s="119" t="s">
        <v>560</v>
      </c>
      <c r="C367" s="118" t="s">
        <v>902</v>
      </c>
      <c r="D367" s="268" t="s">
        <v>1127</v>
      </c>
      <c r="E367" s="67">
        <v>114.65</v>
      </c>
      <c r="F367" s="121">
        <v>17.197500000000002</v>
      </c>
      <c r="G367" s="121">
        <v>131.8475</v>
      </c>
    </row>
    <row r="368" spans="1:7">
      <c r="A368" s="67" t="s">
        <v>425</v>
      </c>
      <c r="B368" s="119" t="s">
        <v>559</v>
      </c>
      <c r="C368" s="118" t="s">
        <v>903</v>
      </c>
      <c r="D368" s="266" t="s">
        <v>1128</v>
      </c>
      <c r="E368" s="67">
        <v>68.27</v>
      </c>
      <c r="F368" s="121">
        <v>10.240499999999999</v>
      </c>
      <c r="G368" s="121">
        <v>78.510499999999993</v>
      </c>
    </row>
    <row r="369" spans="1:7">
      <c r="A369" s="67" t="s">
        <v>426</v>
      </c>
      <c r="B369" s="119" t="s">
        <v>559</v>
      </c>
      <c r="C369" s="118" t="s">
        <v>904</v>
      </c>
      <c r="D369" s="266" t="s">
        <v>1063</v>
      </c>
      <c r="E369" s="67">
        <v>143.5</v>
      </c>
      <c r="F369" s="121">
        <v>21.524999999999999</v>
      </c>
      <c r="G369" s="121">
        <v>165.02500000000001</v>
      </c>
    </row>
    <row r="370" spans="1:7">
      <c r="A370" s="67" t="s">
        <v>427</v>
      </c>
      <c r="B370" s="119" t="s">
        <v>559</v>
      </c>
      <c r="C370" s="118" t="s">
        <v>905</v>
      </c>
      <c r="D370" s="266" t="s">
        <v>1129</v>
      </c>
      <c r="E370" s="67">
        <v>28.69</v>
      </c>
      <c r="F370" s="121">
        <v>4.3034999999999997</v>
      </c>
      <c r="G370" s="121">
        <v>32.993499999999997</v>
      </c>
    </row>
    <row r="371" spans="1:7">
      <c r="A371" s="67" t="s">
        <v>428</v>
      </c>
      <c r="B371" s="119" t="s">
        <v>559</v>
      </c>
      <c r="C371" s="118" t="s">
        <v>906</v>
      </c>
      <c r="D371" s="266" t="s">
        <v>1042</v>
      </c>
      <c r="E371" s="67">
        <v>59.42</v>
      </c>
      <c r="F371" s="121">
        <v>8.9130000000000003</v>
      </c>
      <c r="G371" s="121">
        <v>68.332999999999998</v>
      </c>
    </row>
    <row r="372" spans="1:7">
      <c r="A372" s="67" t="s">
        <v>429</v>
      </c>
      <c r="B372" s="119" t="s">
        <v>559</v>
      </c>
      <c r="C372" s="118" t="s">
        <v>907</v>
      </c>
      <c r="D372" s="266" t="s">
        <v>1093</v>
      </c>
      <c r="E372" s="67">
        <v>19.2</v>
      </c>
      <c r="F372" s="121">
        <v>2.88</v>
      </c>
      <c r="G372" s="121">
        <v>22.08</v>
      </c>
    </row>
    <row r="373" spans="1:7">
      <c r="A373" s="67" t="s">
        <v>430</v>
      </c>
      <c r="B373" s="119" t="s">
        <v>559</v>
      </c>
      <c r="C373" s="118" t="s">
        <v>908</v>
      </c>
      <c r="D373" s="266" t="s">
        <v>1093</v>
      </c>
      <c r="E373" s="67">
        <v>14.14</v>
      </c>
      <c r="F373" s="121">
        <v>2.121</v>
      </c>
      <c r="G373" s="121">
        <v>16.260999999999999</v>
      </c>
    </row>
    <row r="374" spans="1:7">
      <c r="A374" s="67" t="s">
        <v>431</v>
      </c>
      <c r="B374" s="119" t="s">
        <v>559</v>
      </c>
      <c r="C374" s="118" t="s">
        <v>909</v>
      </c>
      <c r="D374" s="266" t="s">
        <v>1093</v>
      </c>
      <c r="E374" s="67">
        <v>14.14</v>
      </c>
      <c r="F374" s="121">
        <v>2.121</v>
      </c>
      <c r="G374" s="121">
        <v>16.260999999999999</v>
      </c>
    </row>
    <row r="375" spans="1:7">
      <c r="A375" s="67" t="s">
        <v>432</v>
      </c>
      <c r="B375" s="119" t="s">
        <v>559</v>
      </c>
      <c r="C375" s="118" t="s">
        <v>910</v>
      </c>
      <c r="D375" s="266" t="s">
        <v>1029</v>
      </c>
      <c r="E375" s="67">
        <v>18.559999999999999</v>
      </c>
      <c r="F375" s="121">
        <v>2.7839999999999998</v>
      </c>
      <c r="G375" s="121">
        <v>21.343999999999998</v>
      </c>
    </row>
    <row r="376" spans="1:7">
      <c r="A376" s="67" t="s">
        <v>433</v>
      </c>
      <c r="B376" s="119" t="s">
        <v>560</v>
      </c>
      <c r="C376" s="118" t="s">
        <v>911</v>
      </c>
      <c r="D376" s="267" t="s">
        <v>1042</v>
      </c>
      <c r="E376" s="67">
        <v>90.99</v>
      </c>
      <c r="F376" s="121">
        <v>13.648499999999999</v>
      </c>
      <c r="G376" s="121">
        <v>104.63849999999999</v>
      </c>
    </row>
    <row r="377" spans="1:7">
      <c r="A377" s="67" t="s">
        <v>434</v>
      </c>
      <c r="B377" s="119" t="s">
        <v>560</v>
      </c>
      <c r="C377" s="118" t="s">
        <v>912</v>
      </c>
      <c r="D377" s="267" t="s">
        <v>1042</v>
      </c>
      <c r="E377" s="67">
        <v>51.99</v>
      </c>
      <c r="F377" s="121">
        <v>7.7984999999999998</v>
      </c>
      <c r="G377" s="121">
        <v>59.788499999999999</v>
      </c>
    </row>
    <row r="378" spans="1:7">
      <c r="A378" s="67" t="s">
        <v>435</v>
      </c>
      <c r="B378" s="119" t="s">
        <v>559</v>
      </c>
      <c r="C378" s="118" t="s">
        <v>913</v>
      </c>
      <c r="D378" s="266" t="s">
        <v>1042</v>
      </c>
      <c r="E378" s="67">
        <v>51.93</v>
      </c>
      <c r="F378" s="121">
        <v>7.7894999999999994</v>
      </c>
      <c r="G378" s="121">
        <v>59.719499999999996</v>
      </c>
    </row>
    <row r="379" spans="1:7">
      <c r="A379" s="67" t="s">
        <v>436</v>
      </c>
      <c r="B379" s="119" t="s">
        <v>559</v>
      </c>
      <c r="C379" s="118" t="s">
        <v>914</v>
      </c>
      <c r="D379" s="266" t="s">
        <v>1130</v>
      </c>
      <c r="E379" s="67">
        <v>54.66</v>
      </c>
      <c r="F379" s="121">
        <v>8.1989999999999998</v>
      </c>
      <c r="G379" s="121">
        <v>62.858999999999995</v>
      </c>
    </row>
    <row r="380" spans="1:7">
      <c r="A380" s="67" t="s">
        <v>437</v>
      </c>
      <c r="B380" s="119" t="s">
        <v>560</v>
      </c>
      <c r="C380" s="118" t="s">
        <v>915</v>
      </c>
      <c r="D380" s="268">
        <v>1</v>
      </c>
      <c r="E380" s="67">
        <v>3120</v>
      </c>
      <c r="F380" s="121">
        <v>468</v>
      </c>
      <c r="G380" s="121">
        <v>3588</v>
      </c>
    </row>
    <row r="381" spans="1:7">
      <c r="A381" s="67" t="s">
        <v>438</v>
      </c>
      <c r="B381" s="119" t="s">
        <v>559</v>
      </c>
      <c r="C381" s="118" t="s">
        <v>915</v>
      </c>
      <c r="D381" s="266" t="s">
        <v>1042</v>
      </c>
      <c r="E381" s="67">
        <v>3182.4</v>
      </c>
      <c r="F381" s="121">
        <v>477.36</v>
      </c>
      <c r="G381" s="121">
        <v>3659.76</v>
      </c>
    </row>
    <row r="382" spans="1:7">
      <c r="A382" s="67" t="s">
        <v>439</v>
      </c>
      <c r="B382" s="119" t="s">
        <v>560</v>
      </c>
      <c r="C382" s="118" t="s">
        <v>916</v>
      </c>
      <c r="D382" s="268">
        <v>1</v>
      </c>
      <c r="E382" s="67">
        <v>3760</v>
      </c>
      <c r="F382" s="121">
        <v>564</v>
      </c>
      <c r="G382" s="121">
        <v>4324</v>
      </c>
    </row>
    <row r="383" spans="1:7">
      <c r="A383" s="67" t="s">
        <v>440</v>
      </c>
      <c r="B383" s="119" t="s">
        <v>559</v>
      </c>
      <c r="C383" s="118" t="s">
        <v>916</v>
      </c>
      <c r="D383" s="266" t="s">
        <v>1042</v>
      </c>
      <c r="E383" s="67">
        <v>3835.2</v>
      </c>
      <c r="F383" s="121">
        <v>575.28</v>
      </c>
      <c r="G383" s="121">
        <v>4410.4799999999996</v>
      </c>
    </row>
    <row r="384" spans="1:7">
      <c r="A384" s="67" t="s">
        <v>441</v>
      </c>
      <c r="B384" s="119" t="s">
        <v>560</v>
      </c>
      <c r="C384" s="118" t="s">
        <v>917</v>
      </c>
      <c r="D384" s="267">
        <v>1</v>
      </c>
      <c r="E384" s="67">
        <v>12240</v>
      </c>
      <c r="F384" s="121">
        <v>1836</v>
      </c>
      <c r="G384" s="121">
        <v>14076</v>
      </c>
    </row>
    <row r="385" spans="1:7">
      <c r="A385" s="67" t="s">
        <v>442</v>
      </c>
      <c r="B385" s="119" t="s">
        <v>560</v>
      </c>
      <c r="C385" s="118" t="s">
        <v>918</v>
      </c>
      <c r="D385" s="267">
        <v>1</v>
      </c>
      <c r="E385" s="67">
        <v>5100</v>
      </c>
      <c r="F385" s="121">
        <v>765</v>
      </c>
      <c r="G385" s="121">
        <v>5865</v>
      </c>
    </row>
    <row r="386" spans="1:7">
      <c r="A386" s="67" t="s">
        <v>443</v>
      </c>
      <c r="B386" s="119" t="s">
        <v>560</v>
      </c>
      <c r="C386" s="118" t="s">
        <v>919</v>
      </c>
      <c r="D386" s="267" t="s">
        <v>1131</v>
      </c>
      <c r="E386" s="67">
        <v>75</v>
      </c>
      <c r="F386" s="121">
        <v>11.25</v>
      </c>
      <c r="G386" s="121">
        <v>86.25</v>
      </c>
    </row>
    <row r="387" spans="1:7">
      <c r="A387" s="67" t="s">
        <v>444</v>
      </c>
      <c r="B387" s="119" t="s">
        <v>559</v>
      </c>
      <c r="C387" s="118" t="s">
        <v>920</v>
      </c>
      <c r="D387" s="266" t="s">
        <v>1132</v>
      </c>
      <c r="E387" s="67">
        <v>698.5</v>
      </c>
      <c r="F387" s="121">
        <v>104.77499999999999</v>
      </c>
      <c r="G387" s="121">
        <v>803.27499999999998</v>
      </c>
    </row>
    <row r="388" spans="1:7" ht="28.5">
      <c r="A388" s="67" t="s">
        <v>445</v>
      </c>
      <c r="B388" s="119" t="s">
        <v>560</v>
      </c>
      <c r="C388" s="118" t="s">
        <v>921</v>
      </c>
      <c r="D388" s="269" t="s">
        <v>1373</v>
      </c>
      <c r="E388" s="67">
        <v>2500</v>
      </c>
      <c r="F388" s="121">
        <v>375</v>
      </c>
      <c r="G388" s="121">
        <v>2875</v>
      </c>
    </row>
    <row r="389" spans="1:7">
      <c r="A389" s="67" t="s">
        <v>446</v>
      </c>
      <c r="B389" s="119" t="s">
        <v>559</v>
      </c>
      <c r="C389" s="118" t="s">
        <v>922</v>
      </c>
      <c r="D389" s="266" t="s">
        <v>1133</v>
      </c>
      <c r="E389" s="67">
        <v>48.71</v>
      </c>
      <c r="F389" s="121">
        <v>7.3064999999999998</v>
      </c>
      <c r="G389" s="121">
        <v>56.016500000000001</v>
      </c>
    </row>
    <row r="390" spans="1:7">
      <c r="A390" s="67" t="s">
        <v>447</v>
      </c>
      <c r="B390" s="119" t="s">
        <v>559</v>
      </c>
      <c r="C390" s="118" t="s">
        <v>923</v>
      </c>
      <c r="D390" s="266" t="s">
        <v>1134</v>
      </c>
      <c r="E390" s="67">
        <v>340.14</v>
      </c>
      <c r="F390" s="121">
        <v>51.020999999999994</v>
      </c>
      <c r="G390" s="121">
        <v>391.161</v>
      </c>
    </row>
    <row r="391" spans="1:7">
      <c r="A391" s="67" t="s">
        <v>448</v>
      </c>
      <c r="B391" s="119" t="s">
        <v>559</v>
      </c>
      <c r="C391" s="118" t="s">
        <v>924</v>
      </c>
      <c r="D391" s="266" t="s">
        <v>1134</v>
      </c>
      <c r="E391" s="67">
        <v>567.33000000000004</v>
      </c>
      <c r="F391" s="121">
        <v>85.099500000000006</v>
      </c>
      <c r="G391" s="121">
        <v>652.42950000000008</v>
      </c>
    </row>
    <row r="392" spans="1:7">
      <c r="A392" s="67" t="s">
        <v>449</v>
      </c>
      <c r="B392" s="119" t="s">
        <v>559</v>
      </c>
      <c r="C392" s="118" t="s">
        <v>925</v>
      </c>
      <c r="D392" s="266" t="s">
        <v>1134</v>
      </c>
      <c r="E392" s="67">
        <v>689.12</v>
      </c>
      <c r="F392" s="121">
        <v>103.36799999999999</v>
      </c>
      <c r="G392" s="121">
        <v>792.48800000000006</v>
      </c>
    </row>
    <row r="393" spans="1:7">
      <c r="A393" s="67" t="s">
        <v>450</v>
      </c>
      <c r="B393" s="119" t="s">
        <v>559</v>
      </c>
      <c r="C393" s="118" t="s">
        <v>926</v>
      </c>
      <c r="D393" s="266" t="s">
        <v>1132</v>
      </c>
      <c r="E393" s="67">
        <v>1116.3800000000001</v>
      </c>
      <c r="F393" s="121">
        <v>167.45700000000002</v>
      </c>
      <c r="G393" s="121">
        <v>1283.8370000000002</v>
      </c>
    </row>
    <row r="394" spans="1:7">
      <c r="A394" s="67" t="s">
        <v>451</v>
      </c>
      <c r="B394" s="119" t="s">
        <v>560</v>
      </c>
      <c r="C394" s="118" t="s">
        <v>927</v>
      </c>
      <c r="D394" s="267">
        <v>1</v>
      </c>
      <c r="E394" s="67">
        <v>237.4</v>
      </c>
      <c r="F394" s="121">
        <v>35.61</v>
      </c>
      <c r="G394" s="121">
        <v>273.01</v>
      </c>
    </row>
    <row r="395" spans="1:7">
      <c r="A395" s="67" t="s">
        <v>452</v>
      </c>
      <c r="B395" s="119" t="s">
        <v>559</v>
      </c>
      <c r="C395" s="118" t="s">
        <v>927</v>
      </c>
      <c r="D395" s="266" t="s">
        <v>1135</v>
      </c>
      <c r="E395" s="67">
        <v>242.15</v>
      </c>
      <c r="F395" s="121">
        <v>36.322499999999998</v>
      </c>
      <c r="G395" s="121">
        <v>278.47250000000003</v>
      </c>
    </row>
    <row r="396" spans="1:7">
      <c r="A396" s="67" t="s">
        <v>453</v>
      </c>
      <c r="B396" s="119" t="s">
        <v>559</v>
      </c>
      <c r="C396" s="118" t="s">
        <v>928</v>
      </c>
      <c r="D396" s="266" t="s">
        <v>1136</v>
      </c>
      <c r="E396" s="67">
        <v>794.82</v>
      </c>
      <c r="F396" s="121">
        <v>119.223</v>
      </c>
      <c r="G396" s="121">
        <v>914.04300000000001</v>
      </c>
    </row>
    <row r="397" spans="1:7">
      <c r="A397" s="67" t="s">
        <v>454</v>
      </c>
      <c r="B397" s="119" t="s">
        <v>559</v>
      </c>
      <c r="C397" s="118" t="s">
        <v>929</v>
      </c>
      <c r="D397" s="266" t="s">
        <v>1137</v>
      </c>
      <c r="E397" s="67">
        <v>127.6</v>
      </c>
      <c r="F397" s="121">
        <v>19.139999999999997</v>
      </c>
      <c r="G397" s="121">
        <v>146.73999999999998</v>
      </c>
    </row>
    <row r="398" spans="1:7">
      <c r="A398" s="67" t="s">
        <v>455</v>
      </c>
      <c r="B398" s="119" t="s">
        <v>559</v>
      </c>
      <c r="C398" s="118" t="s">
        <v>930</v>
      </c>
      <c r="D398" s="266" t="s">
        <v>1138</v>
      </c>
      <c r="E398" s="67">
        <v>236.9</v>
      </c>
      <c r="F398" s="121">
        <v>35.534999999999997</v>
      </c>
      <c r="G398" s="121">
        <v>272.435</v>
      </c>
    </row>
    <row r="399" spans="1:7">
      <c r="A399" s="67" t="s">
        <v>456</v>
      </c>
      <c r="B399" s="119" t="s">
        <v>559</v>
      </c>
      <c r="C399" s="118" t="s">
        <v>931</v>
      </c>
      <c r="D399" s="266" t="s">
        <v>1139</v>
      </c>
      <c r="E399" s="67">
        <v>13.66</v>
      </c>
      <c r="F399" s="121">
        <v>2.0489999999999999</v>
      </c>
      <c r="G399" s="121">
        <v>15.709</v>
      </c>
    </row>
    <row r="400" spans="1:7">
      <c r="A400" s="67" t="s">
        <v>457</v>
      </c>
      <c r="B400" s="119" t="s">
        <v>559</v>
      </c>
      <c r="C400" s="118" t="s">
        <v>932</v>
      </c>
      <c r="D400" s="266" t="s">
        <v>1140</v>
      </c>
      <c r="E400" s="67">
        <v>26.35</v>
      </c>
      <c r="F400" s="121">
        <v>3.9525000000000001</v>
      </c>
      <c r="G400" s="121">
        <v>30.302500000000002</v>
      </c>
    </row>
    <row r="401" spans="1:7">
      <c r="A401" s="67" t="s">
        <v>458</v>
      </c>
      <c r="B401" s="119" t="s">
        <v>560</v>
      </c>
      <c r="C401" s="118" t="s">
        <v>933</v>
      </c>
      <c r="D401" s="270" t="s">
        <v>1141</v>
      </c>
      <c r="E401" s="67">
        <v>1140</v>
      </c>
      <c r="F401" s="121">
        <v>171</v>
      </c>
      <c r="G401" s="121">
        <v>1311</v>
      </c>
    </row>
    <row r="402" spans="1:7">
      <c r="A402" s="67" t="s">
        <v>459</v>
      </c>
      <c r="B402" s="119" t="s">
        <v>560</v>
      </c>
      <c r="C402" s="118" t="s">
        <v>934</v>
      </c>
      <c r="D402" s="270" t="s">
        <v>1142</v>
      </c>
      <c r="E402" s="67">
        <v>4.75</v>
      </c>
      <c r="F402" s="121">
        <v>0.71250000000000002</v>
      </c>
      <c r="G402" s="121">
        <v>5.4625000000000004</v>
      </c>
    </row>
    <row r="403" spans="1:7">
      <c r="A403" s="67" t="s">
        <v>460</v>
      </c>
      <c r="B403" s="119" t="s">
        <v>560</v>
      </c>
      <c r="C403" s="118" t="s">
        <v>935</v>
      </c>
      <c r="D403" s="270" t="s">
        <v>1142</v>
      </c>
      <c r="E403" s="67">
        <v>5.7</v>
      </c>
      <c r="F403" s="121">
        <v>0.85499999999999998</v>
      </c>
      <c r="G403" s="121">
        <v>6.5549999999999997</v>
      </c>
    </row>
    <row r="404" spans="1:7">
      <c r="A404" s="67" t="s">
        <v>461</v>
      </c>
      <c r="B404" s="119" t="s">
        <v>560</v>
      </c>
      <c r="C404" s="118" t="s">
        <v>936</v>
      </c>
      <c r="D404" s="270" t="s">
        <v>1142</v>
      </c>
      <c r="E404" s="67">
        <v>5.22</v>
      </c>
      <c r="F404" s="121">
        <v>0.78299999999999992</v>
      </c>
      <c r="G404" s="121">
        <v>6.0030000000000001</v>
      </c>
    </row>
    <row r="405" spans="1:7">
      <c r="A405" s="67" t="s">
        <v>462</v>
      </c>
      <c r="B405" s="119" t="s">
        <v>560</v>
      </c>
      <c r="C405" s="118" t="s">
        <v>937</v>
      </c>
      <c r="D405" s="270" t="s">
        <v>1142</v>
      </c>
      <c r="E405" s="67">
        <v>1.9</v>
      </c>
      <c r="F405" s="121">
        <v>0.28499999999999998</v>
      </c>
      <c r="G405" s="121">
        <v>2.1850000000000001</v>
      </c>
    </row>
    <row r="406" spans="1:7">
      <c r="A406" s="67" t="s">
        <v>463</v>
      </c>
      <c r="B406" s="119" t="s">
        <v>560</v>
      </c>
      <c r="C406" s="118" t="s">
        <v>938</v>
      </c>
      <c r="D406" s="267">
        <v>1</v>
      </c>
      <c r="E406" s="67">
        <v>238.99</v>
      </c>
      <c r="F406" s="121">
        <v>35.848500000000001</v>
      </c>
      <c r="G406" s="121">
        <v>274.83850000000001</v>
      </c>
    </row>
    <row r="407" spans="1:7">
      <c r="A407" s="67" t="s">
        <v>464</v>
      </c>
      <c r="B407" s="119" t="s">
        <v>560</v>
      </c>
      <c r="C407" s="118" t="s">
        <v>938</v>
      </c>
      <c r="D407" s="267">
        <v>1</v>
      </c>
      <c r="E407" s="67">
        <v>233.41900000000001</v>
      </c>
      <c r="F407" s="121">
        <v>35.01285</v>
      </c>
      <c r="G407" s="121">
        <v>268.43185</v>
      </c>
    </row>
    <row r="408" spans="1:7">
      <c r="A408" s="67" t="s">
        <v>465</v>
      </c>
      <c r="B408" s="119" t="s">
        <v>560</v>
      </c>
      <c r="C408" s="118" t="s">
        <v>939</v>
      </c>
      <c r="D408" s="270">
        <v>1</v>
      </c>
      <c r="E408" s="67">
        <v>160.74</v>
      </c>
      <c r="F408" s="121">
        <v>24.111000000000001</v>
      </c>
      <c r="G408" s="121">
        <v>184.851</v>
      </c>
    </row>
    <row r="409" spans="1:7">
      <c r="A409" s="67" t="s">
        <v>466</v>
      </c>
      <c r="B409" s="119" t="s">
        <v>560</v>
      </c>
      <c r="C409" s="118" t="s">
        <v>940</v>
      </c>
      <c r="D409" s="267">
        <v>1</v>
      </c>
      <c r="E409" s="67">
        <v>436.53</v>
      </c>
      <c r="F409" s="121">
        <v>65.479499999999987</v>
      </c>
      <c r="G409" s="121">
        <v>502.00949999999995</v>
      </c>
    </row>
    <row r="410" spans="1:7">
      <c r="A410" s="67" t="s">
        <v>467</v>
      </c>
      <c r="B410" s="119" t="s">
        <v>560</v>
      </c>
      <c r="C410" s="118" t="s">
        <v>941</v>
      </c>
      <c r="D410" s="267">
        <v>1</v>
      </c>
      <c r="E410" s="67">
        <v>323.02999999999997</v>
      </c>
      <c r="F410" s="121">
        <v>48.454499999999996</v>
      </c>
      <c r="G410" s="121">
        <v>371.48449999999997</v>
      </c>
    </row>
    <row r="411" spans="1:7">
      <c r="A411" s="67" t="s">
        <v>468</v>
      </c>
      <c r="B411" s="119" t="s">
        <v>560</v>
      </c>
      <c r="C411" s="118" t="s">
        <v>942</v>
      </c>
      <c r="D411" s="267">
        <v>1</v>
      </c>
      <c r="E411" s="67">
        <v>457.86</v>
      </c>
      <c r="F411" s="121">
        <v>68.679000000000002</v>
      </c>
      <c r="G411" s="121">
        <v>526.53899999999999</v>
      </c>
    </row>
    <row r="412" spans="1:7">
      <c r="A412" s="67" t="s">
        <v>469</v>
      </c>
      <c r="B412" s="119" t="s">
        <v>560</v>
      </c>
      <c r="C412" s="118" t="s">
        <v>943</v>
      </c>
      <c r="D412" s="267">
        <v>1</v>
      </c>
      <c r="E412" s="67">
        <v>1290.19</v>
      </c>
      <c r="F412" s="121">
        <v>193.52850000000001</v>
      </c>
      <c r="G412" s="121">
        <v>1483.7184999999999</v>
      </c>
    </row>
    <row r="413" spans="1:7">
      <c r="A413" s="67" t="s">
        <v>470</v>
      </c>
      <c r="B413" s="119" t="s">
        <v>560</v>
      </c>
      <c r="C413" s="118" t="s">
        <v>944</v>
      </c>
      <c r="D413" s="270">
        <v>1</v>
      </c>
      <c r="E413" s="67">
        <v>216.57</v>
      </c>
      <c r="F413" s="121">
        <v>32.485499999999995</v>
      </c>
      <c r="G413" s="121">
        <v>249.05549999999999</v>
      </c>
    </row>
    <row r="414" spans="1:7">
      <c r="A414" s="67" t="s">
        <v>471</v>
      </c>
      <c r="B414" s="119" t="s">
        <v>560</v>
      </c>
      <c r="C414" s="118" t="s">
        <v>945</v>
      </c>
      <c r="D414" s="267">
        <v>1</v>
      </c>
      <c r="E414" s="67">
        <v>6.73</v>
      </c>
      <c r="F414" s="121">
        <v>1.0095000000000001</v>
      </c>
      <c r="G414" s="121">
        <v>7.7395000000000005</v>
      </c>
    </row>
    <row r="415" spans="1:7">
      <c r="A415" s="67" t="s">
        <v>472</v>
      </c>
      <c r="B415" s="119" t="s">
        <v>559</v>
      </c>
      <c r="C415" s="118" t="s">
        <v>946</v>
      </c>
      <c r="D415" s="266" t="s">
        <v>1143</v>
      </c>
      <c r="E415" s="67">
        <v>435.41</v>
      </c>
      <c r="F415" s="121">
        <v>65.311499999999995</v>
      </c>
      <c r="G415" s="121">
        <v>500.72149999999999</v>
      </c>
    </row>
    <row r="416" spans="1:7">
      <c r="A416" s="67" t="s">
        <v>473</v>
      </c>
      <c r="B416" s="119" t="s">
        <v>560</v>
      </c>
      <c r="C416" s="118" t="s">
        <v>947</v>
      </c>
      <c r="D416" s="267">
        <v>1</v>
      </c>
      <c r="E416" s="67">
        <v>2006.24</v>
      </c>
      <c r="F416" s="121">
        <v>300.93599999999998</v>
      </c>
      <c r="G416" s="121">
        <v>2307.1759999999999</v>
      </c>
    </row>
    <row r="417" spans="1:7">
      <c r="A417" s="67" t="s">
        <v>474</v>
      </c>
      <c r="B417" s="119" t="s">
        <v>560</v>
      </c>
      <c r="C417" s="118" t="s">
        <v>948</v>
      </c>
      <c r="D417" s="267">
        <v>1</v>
      </c>
      <c r="E417" s="67">
        <v>2855.44</v>
      </c>
      <c r="F417" s="121">
        <v>428.31599999999997</v>
      </c>
      <c r="G417" s="121">
        <v>3283.7559999999999</v>
      </c>
    </row>
    <row r="418" spans="1:7">
      <c r="A418" s="67" t="s">
        <v>475</v>
      </c>
      <c r="B418" s="119" t="s">
        <v>559</v>
      </c>
      <c r="C418" s="118" t="s">
        <v>949</v>
      </c>
      <c r="D418" s="266" t="s">
        <v>1143</v>
      </c>
      <c r="E418" s="67">
        <v>759.83</v>
      </c>
      <c r="F418" s="121">
        <v>113.97450000000001</v>
      </c>
      <c r="G418" s="121">
        <v>873.80450000000008</v>
      </c>
    </row>
    <row r="419" spans="1:7">
      <c r="A419" s="67" t="s">
        <v>476</v>
      </c>
      <c r="B419" s="119" t="s">
        <v>560</v>
      </c>
      <c r="C419" s="118" t="s">
        <v>950</v>
      </c>
      <c r="D419" s="267">
        <v>1</v>
      </c>
      <c r="E419" s="67">
        <v>964.04</v>
      </c>
      <c r="F419" s="121">
        <v>144.60599999999999</v>
      </c>
      <c r="G419" s="121">
        <v>1108.646</v>
      </c>
    </row>
    <row r="420" spans="1:7">
      <c r="A420" s="67" t="s">
        <v>477</v>
      </c>
      <c r="B420" s="119" t="s">
        <v>560</v>
      </c>
      <c r="C420" s="118" t="s">
        <v>951</v>
      </c>
      <c r="D420" s="267">
        <v>1</v>
      </c>
      <c r="E420" s="67">
        <v>704.45</v>
      </c>
      <c r="F420" s="121">
        <v>105.6675</v>
      </c>
      <c r="G420" s="121">
        <v>810.11750000000006</v>
      </c>
    </row>
    <row r="421" spans="1:7">
      <c r="A421" s="67" t="s">
        <v>478</v>
      </c>
      <c r="B421" s="119" t="s">
        <v>559</v>
      </c>
      <c r="C421" s="118" t="s">
        <v>952</v>
      </c>
      <c r="D421" s="266" t="s">
        <v>1137</v>
      </c>
      <c r="E421" s="67">
        <v>148.34</v>
      </c>
      <c r="F421" s="121">
        <v>22.251000000000001</v>
      </c>
      <c r="G421" s="121">
        <v>170.59100000000001</v>
      </c>
    </row>
    <row r="422" spans="1:7">
      <c r="A422" s="67" t="s">
        <v>479</v>
      </c>
      <c r="B422" s="119" t="s">
        <v>560</v>
      </c>
      <c r="C422" s="118" t="s">
        <v>953</v>
      </c>
      <c r="D422" s="270">
        <v>1</v>
      </c>
      <c r="E422" s="67">
        <v>28.34</v>
      </c>
      <c r="F422" s="121">
        <v>4.2509999999999994</v>
      </c>
      <c r="G422" s="121">
        <v>32.591000000000001</v>
      </c>
    </row>
    <row r="423" spans="1:7">
      <c r="A423" s="67" t="s">
        <v>480</v>
      </c>
      <c r="B423" s="119" t="s">
        <v>560</v>
      </c>
      <c r="C423" s="118" t="s">
        <v>954</v>
      </c>
      <c r="D423" s="267">
        <v>1</v>
      </c>
      <c r="E423" s="67">
        <v>255.35</v>
      </c>
      <c r="F423" s="121">
        <v>38.302499999999995</v>
      </c>
      <c r="G423" s="121">
        <v>293.65249999999997</v>
      </c>
    </row>
    <row r="424" spans="1:7">
      <c r="A424" s="67" t="s">
        <v>481</v>
      </c>
      <c r="B424" s="119" t="s">
        <v>559</v>
      </c>
      <c r="C424" s="118" t="s">
        <v>955</v>
      </c>
      <c r="D424" s="266" t="s">
        <v>1135</v>
      </c>
      <c r="E424" s="67">
        <v>270.64</v>
      </c>
      <c r="F424" s="121">
        <v>40.595999999999997</v>
      </c>
      <c r="G424" s="121">
        <v>311.23599999999999</v>
      </c>
    </row>
    <row r="425" spans="1:7">
      <c r="A425" s="67" t="s">
        <v>482</v>
      </c>
      <c r="B425" s="119" t="s">
        <v>560</v>
      </c>
      <c r="C425" s="118" t="s">
        <v>956</v>
      </c>
      <c r="D425" s="270">
        <v>1</v>
      </c>
      <c r="E425" s="67">
        <v>422.57</v>
      </c>
      <c r="F425" s="121">
        <v>63.385499999999993</v>
      </c>
      <c r="G425" s="121">
        <v>485.95549999999997</v>
      </c>
    </row>
    <row r="426" spans="1:7">
      <c r="A426" s="67" t="s">
        <v>483</v>
      </c>
      <c r="B426" s="119" t="s">
        <v>560</v>
      </c>
      <c r="C426" s="118" t="s">
        <v>957</v>
      </c>
      <c r="D426" s="270">
        <v>1</v>
      </c>
      <c r="E426" s="67">
        <v>442.27</v>
      </c>
      <c r="F426" s="121">
        <v>66.340499999999992</v>
      </c>
      <c r="G426" s="121">
        <v>508.6105</v>
      </c>
    </row>
    <row r="427" spans="1:7">
      <c r="A427" s="67" t="s">
        <v>484</v>
      </c>
      <c r="B427" s="119" t="s">
        <v>560</v>
      </c>
      <c r="C427" s="118" t="s">
        <v>958</v>
      </c>
      <c r="D427" s="267">
        <v>1</v>
      </c>
      <c r="E427" s="67">
        <v>1499.72</v>
      </c>
      <c r="F427" s="121">
        <v>224.958</v>
      </c>
      <c r="G427" s="121">
        <v>1724.6780000000001</v>
      </c>
    </row>
    <row r="428" spans="1:7">
      <c r="A428" s="67" t="s">
        <v>485</v>
      </c>
      <c r="B428" s="119" t="s">
        <v>560</v>
      </c>
      <c r="C428" s="118" t="s">
        <v>959</v>
      </c>
      <c r="D428" s="267">
        <v>1</v>
      </c>
      <c r="E428" s="67">
        <v>1324.14</v>
      </c>
      <c r="F428" s="121">
        <v>198.62100000000001</v>
      </c>
      <c r="G428" s="121">
        <v>1522.7610000000002</v>
      </c>
    </row>
    <row r="429" spans="1:7">
      <c r="A429" s="67" t="s">
        <v>486</v>
      </c>
      <c r="B429" s="119" t="s">
        <v>560</v>
      </c>
      <c r="C429" s="118" t="s">
        <v>959</v>
      </c>
      <c r="D429" s="267">
        <v>1</v>
      </c>
      <c r="E429" s="67">
        <v>1463.83</v>
      </c>
      <c r="F429" s="121">
        <v>219.57449999999997</v>
      </c>
      <c r="G429" s="121">
        <v>1683.4044999999999</v>
      </c>
    </row>
    <row r="430" spans="1:7">
      <c r="A430" s="67" t="s">
        <v>487</v>
      </c>
      <c r="B430" s="119" t="s">
        <v>560</v>
      </c>
      <c r="C430" s="118" t="s">
        <v>960</v>
      </c>
      <c r="D430" s="267">
        <v>1</v>
      </c>
      <c r="E430" s="67">
        <v>1578.29</v>
      </c>
      <c r="F430" s="121">
        <v>236.74349999999998</v>
      </c>
      <c r="G430" s="121">
        <v>1815.0335</v>
      </c>
    </row>
    <row r="431" spans="1:7">
      <c r="A431" s="67" t="s">
        <v>488</v>
      </c>
      <c r="B431" s="119" t="s">
        <v>560</v>
      </c>
      <c r="C431" s="118" t="s">
        <v>961</v>
      </c>
      <c r="D431" s="267">
        <v>1</v>
      </c>
      <c r="E431" s="67">
        <v>1685</v>
      </c>
      <c r="F431" s="121">
        <v>252.75</v>
      </c>
      <c r="G431" s="121">
        <v>1937.75</v>
      </c>
    </row>
    <row r="432" spans="1:7">
      <c r="A432" s="67" t="s">
        <v>489</v>
      </c>
      <c r="B432" s="119" t="s">
        <v>560</v>
      </c>
      <c r="C432" s="118" t="s">
        <v>961</v>
      </c>
      <c r="D432" s="267">
        <v>1</v>
      </c>
      <c r="E432" s="67">
        <v>1723.8</v>
      </c>
      <c r="F432" s="121">
        <v>258.57</v>
      </c>
      <c r="G432" s="121">
        <v>1982.37</v>
      </c>
    </row>
    <row r="433" spans="1:7">
      <c r="A433" s="67" t="s">
        <v>490</v>
      </c>
      <c r="B433" s="119" t="s">
        <v>560</v>
      </c>
      <c r="C433" s="118" t="s">
        <v>962</v>
      </c>
      <c r="D433" s="267">
        <v>1</v>
      </c>
      <c r="E433" s="67">
        <v>1549.19</v>
      </c>
      <c r="F433" s="121">
        <v>232.3785</v>
      </c>
      <c r="G433" s="121">
        <v>1781.5685000000001</v>
      </c>
    </row>
    <row r="434" spans="1:7">
      <c r="A434" s="67" t="s">
        <v>491</v>
      </c>
      <c r="B434" s="119" t="s">
        <v>560</v>
      </c>
      <c r="C434" s="118" t="s">
        <v>963</v>
      </c>
      <c r="D434" s="267">
        <v>1</v>
      </c>
      <c r="E434" s="67">
        <v>1938.19</v>
      </c>
      <c r="F434" s="121">
        <v>290.7285</v>
      </c>
      <c r="G434" s="121">
        <v>2228.9185000000002</v>
      </c>
    </row>
    <row r="435" spans="1:7">
      <c r="A435" s="67" t="s">
        <v>492</v>
      </c>
      <c r="B435" s="119" t="s">
        <v>560</v>
      </c>
      <c r="C435" s="118" t="s">
        <v>964</v>
      </c>
      <c r="D435" s="267">
        <v>1</v>
      </c>
      <c r="E435" s="67">
        <v>1967.29</v>
      </c>
      <c r="F435" s="121">
        <v>295.09350000000001</v>
      </c>
      <c r="G435" s="121">
        <v>2262.3834999999999</v>
      </c>
    </row>
    <row r="436" spans="1:7">
      <c r="A436" s="67" t="s">
        <v>493</v>
      </c>
      <c r="B436" s="119" t="s">
        <v>560</v>
      </c>
      <c r="C436" s="118" t="s">
        <v>965</v>
      </c>
      <c r="D436" s="267">
        <v>1</v>
      </c>
      <c r="E436" s="67">
        <v>1355.18</v>
      </c>
      <c r="F436" s="121">
        <v>203.27700000000002</v>
      </c>
      <c r="G436" s="121">
        <v>1558.4570000000001</v>
      </c>
    </row>
    <row r="437" spans="1:7">
      <c r="A437" s="67" t="s">
        <v>494</v>
      </c>
      <c r="B437" s="119" t="s">
        <v>560</v>
      </c>
      <c r="C437" s="118" t="s">
        <v>966</v>
      </c>
      <c r="D437" s="267">
        <v>1</v>
      </c>
      <c r="E437" s="67">
        <v>1674.33</v>
      </c>
      <c r="F437" s="121">
        <v>251.14949999999999</v>
      </c>
      <c r="G437" s="121">
        <v>1925.4794999999999</v>
      </c>
    </row>
    <row r="438" spans="1:7">
      <c r="A438" s="67" t="s">
        <v>495</v>
      </c>
      <c r="B438" s="119" t="s">
        <v>560</v>
      </c>
      <c r="C438" s="118" t="s">
        <v>967</v>
      </c>
      <c r="D438" s="270">
        <v>1</v>
      </c>
      <c r="E438" s="67">
        <v>294.52</v>
      </c>
      <c r="F438" s="121">
        <v>44.177999999999997</v>
      </c>
      <c r="G438" s="121">
        <v>338.69799999999998</v>
      </c>
    </row>
    <row r="439" spans="1:7">
      <c r="A439" s="67" t="s">
        <v>496</v>
      </c>
      <c r="B439" s="119" t="s">
        <v>560</v>
      </c>
      <c r="C439" s="118" t="s">
        <v>968</v>
      </c>
      <c r="D439" s="270">
        <v>1</v>
      </c>
      <c r="E439" s="67">
        <v>264.97000000000003</v>
      </c>
      <c r="F439" s="121">
        <v>39.7455</v>
      </c>
      <c r="G439" s="121">
        <v>304.71550000000002</v>
      </c>
    </row>
    <row r="440" spans="1:7">
      <c r="A440" s="67" t="s">
        <v>497</v>
      </c>
      <c r="B440" s="119" t="s">
        <v>560</v>
      </c>
      <c r="C440" s="118" t="s">
        <v>969</v>
      </c>
      <c r="D440" s="267">
        <v>1</v>
      </c>
      <c r="E440" s="67">
        <v>824.55</v>
      </c>
      <c r="F440" s="121">
        <v>123.68249999999999</v>
      </c>
      <c r="G440" s="121">
        <v>948.23249999999996</v>
      </c>
    </row>
    <row r="441" spans="1:7">
      <c r="A441" s="67" t="s">
        <v>498</v>
      </c>
      <c r="B441" s="119" t="s">
        <v>560</v>
      </c>
      <c r="C441" s="118" t="s">
        <v>970</v>
      </c>
      <c r="D441" s="267">
        <v>1</v>
      </c>
      <c r="E441" s="67">
        <v>1721.86</v>
      </c>
      <c r="F441" s="121">
        <v>258.279</v>
      </c>
      <c r="G441" s="121">
        <v>1980.1389999999999</v>
      </c>
    </row>
    <row r="442" spans="1:7">
      <c r="A442" s="67" t="s">
        <v>499</v>
      </c>
      <c r="B442" s="119" t="s">
        <v>559</v>
      </c>
      <c r="C442" s="118" t="s">
        <v>971</v>
      </c>
      <c r="D442" s="266" t="s">
        <v>1144</v>
      </c>
      <c r="E442" s="67">
        <v>120.66</v>
      </c>
      <c r="F442" s="121">
        <v>18.099</v>
      </c>
      <c r="G442" s="121">
        <v>138.75899999999999</v>
      </c>
    </row>
    <row r="443" spans="1:7">
      <c r="A443" s="67" t="s">
        <v>500</v>
      </c>
      <c r="B443" s="119" t="s">
        <v>560</v>
      </c>
      <c r="C443" s="118" t="s">
        <v>972</v>
      </c>
      <c r="D443" s="267">
        <v>1</v>
      </c>
      <c r="E443" s="67">
        <v>42.64</v>
      </c>
      <c r="F443" s="121">
        <v>6.3959999999999999</v>
      </c>
      <c r="G443" s="121">
        <v>49.036000000000001</v>
      </c>
    </row>
    <row r="444" spans="1:7">
      <c r="A444" s="67" t="s">
        <v>501</v>
      </c>
      <c r="B444" s="119" t="s">
        <v>560</v>
      </c>
      <c r="C444" s="118" t="s">
        <v>973</v>
      </c>
      <c r="D444" s="267">
        <v>1</v>
      </c>
      <c r="E444" s="67">
        <v>23.81</v>
      </c>
      <c r="F444" s="121">
        <v>3.5714999999999999</v>
      </c>
      <c r="G444" s="121">
        <v>27.381499999999999</v>
      </c>
    </row>
    <row r="445" spans="1:7">
      <c r="A445" s="67" t="s">
        <v>502</v>
      </c>
      <c r="B445" s="119" t="s">
        <v>560</v>
      </c>
      <c r="C445" s="118" t="s">
        <v>974</v>
      </c>
      <c r="D445" s="267">
        <v>1</v>
      </c>
      <c r="E445" s="67">
        <v>6.73</v>
      </c>
      <c r="F445" s="121">
        <v>1.0095000000000001</v>
      </c>
      <c r="G445" s="121">
        <v>7.7395000000000005</v>
      </c>
    </row>
    <row r="446" spans="1:7">
      <c r="A446" s="67" t="s">
        <v>503</v>
      </c>
      <c r="B446" s="119" t="s">
        <v>560</v>
      </c>
      <c r="C446" s="118" t="s">
        <v>975</v>
      </c>
      <c r="D446" s="267">
        <v>1</v>
      </c>
      <c r="E446" s="67">
        <v>822.61</v>
      </c>
      <c r="F446" s="121">
        <v>123.39149999999999</v>
      </c>
      <c r="G446" s="121">
        <v>946.00149999999996</v>
      </c>
    </row>
    <row r="447" spans="1:7">
      <c r="A447" s="67" t="s">
        <v>504</v>
      </c>
      <c r="B447" s="119" t="s">
        <v>559</v>
      </c>
      <c r="C447" s="118" t="s">
        <v>975</v>
      </c>
      <c r="D447" s="266" t="s">
        <v>1132</v>
      </c>
      <c r="E447" s="67">
        <v>826.12</v>
      </c>
      <c r="F447" s="121">
        <v>123.91799999999999</v>
      </c>
      <c r="G447" s="121">
        <v>950.03800000000001</v>
      </c>
    </row>
    <row r="448" spans="1:7">
      <c r="A448" s="67" t="s">
        <v>505</v>
      </c>
      <c r="B448" s="119" t="s">
        <v>560</v>
      </c>
      <c r="C448" s="118" t="s">
        <v>976</v>
      </c>
      <c r="D448" s="270">
        <v>1</v>
      </c>
      <c r="E448" s="67">
        <v>246.41</v>
      </c>
      <c r="F448" s="121">
        <v>36.961500000000001</v>
      </c>
      <c r="G448" s="121">
        <v>283.37149999999997</v>
      </c>
    </row>
    <row r="449" spans="1:7">
      <c r="A449" s="67" t="s">
        <v>506</v>
      </c>
      <c r="B449" s="119" t="s">
        <v>560</v>
      </c>
      <c r="C449" s="118" t="s">
        <v>977</v>
      </c>
      <c r="D449" s="270">
        <v>1</v>
      </c>
      <c r="E449" s="67">
        <v>196.02</v>
      </c>
      <c r="F449" s="121">
        <v>29.402999999999999</v>
      </c>
      <c r="G449" s="121">
        <v>225.423</v>
      </c>
    </row>
    <row r="450" spans="1:7">
      <c r="A450" s="67" t="s">
        <v>507</v>
      </c>
      <c r="B450" s="119" t="s">
        <v>560</v>
      </c>
      <c r="C450" s="118" t="s">
        <v>978</v>
      </c>
      <c r="D450" s="267">
        <v>1</v>
      </c>
      <c r="E450" s="67">
        <v>32.380000000000003</v>
      </c>
      <c r="F450" s="121">
        <v>4.8570000000000002</v>
      </c>
      <c r="G450" s="121">
        <v>37.237000000000002</v>
      </c>
    </row>
    <row r="451" spans="1:7">
      <c r="A451" s="67" t="s">
        <v>508</v>
      </c>
      <c r="B451" s="119" t="s">
        <v>560</v>
      </c>
      <c r="C451" s="118" t="s">
        <v>979</v>
      </c>
      <c r="D451" s="267">
        <v>1</v>
      </c>
      <c r="E451" s="67">
        <v>41.91</v>
      </c>
      <c r="F451" s="121">
        <v>6.2864999999999993</v>
      </c>
      <c r="G451" s="121">
        <v>48.196499999999993</v>
      </c>
    </row>
    <row r="452" spans="1:7">
      <c r="A452" s="67" t="s">
        <v>509</v>
      </c>
      <c r="B452" s="119" t="s">
        <v>559</v>
      </c>
      <c r="C452" s="118" t="s">
        <v>979</v>
      </c>
      <c r="D452" s="266" t="s">
        <v>1145</v>
      </c>
      <c r="E452" s="67">
        <v>41.4</v>
      </c>
      <c r="F452" s="121">
        <v>6.21</v>
      </c>
      <c r="G452" s="121">
        <v>47.61</v>
      </c>
    </row>
    <row r="453" spans="1:7">
      <c r="A453" s="67" t="s">
        <v>510</v>
      </c>
      <c r="B453" s="119" t="s">
        <v>560</v>
      </c>
      <c r="C453" s="118" t="s">
        <v>980</v>
      </c>
      <c r="D453" s="267">
        <v>1</v>
      </c>
      <c r="E453" s="67">
        <v>63.81</v>
      </c>
      <c r="F453" s="121">
        <v>9.5715000000000003</v>
      </c>
      <c r="G453" s="121">
        <v>73.381500000000003</v>
      </c>
    </row>
    <row r="454" spans="1:7">
      <c r="A454" s="67" t="s">
        <v>511</v>
      </c>
      <c r="B454" s="119" t="s">
        <v>560</v>
      </c>
      <c r="C454" s="118" t="s">
        <v>981</v>
      </c>
      <c r="D454" s="267">
        <v>1</v>
      </c>
      <c r="E454" s="67">
        <v>74.3</v>
      </c>
      <c r="F454" s="121">
        <v>11.145</v>
      </c>
      <c r="G454" s="121">
        <v>85.444999999999993</v>
      </c>
    </row>
    <row r="455" spans="1:7">
      <c r="A455" s="67" t="s">
        <v>512</v>
      </c>
      <c r="B455" s="119" t="s">
        <v>560</v>
      </c>
      <c r="C455" s="118" t="s">
        <v>982</v>
      </c>
      <c r="D455" s="267">
        <v>1</v>
      </c>
      <c r="E455" s="67">
        <v>44.53</v>
      </c>
      <c r="F455" s="121">
        <v>6.6795</v>
      </c>
      <c r="G455" s="121">
        <v>51.209499999999998</v>
      </c>
    </row>
    <row r="456" spans="1:7">
      <c r="A456" s="67" t="s">
        <v>513</v>
      </c>
      <c r="B456" s="119" t="s">
        <v>560</v>
      </c>
      <c r="C456" s="118" t="s">
        <v>983</v>
      </c>
      <c r="D456" s="267">
        <v>1</v>
      </c>
      <c r="E456" s="67">
        <v>54.96</v>
      </c>
      <c r="F456" s="121">
        <v>8.2439999999999998</v>
      </c>
      <c r="G456" s="121">
        <v>63.204000000000001</v>
      </c>
    </row>
    <row r="457" spans="1:7">
      <c r="A457" s="67" t="s">
        <v>514</v>
      </c>
      <c r="B457" s="119" t="s">
        <v>560</v>
      </c>
      <c r="C457" s="118" t="s">
        <v>984</v>
      </c>
      <c r="D457" s="267">
        <v>1</v>
      </c>
      <c r="E457" s="67">
        <v>95.49</v>
      </c>
      <c r="F457" s="121">
        <v>14.323499999999999</v>
      </c>
      <c r="G457" s="121">
        <v>109.81349999999999</v>
      </c>
    </row>
    <row r="458" spans="1:7">
      <c r="A458" s="67" t="s">
        <v>515</v>
      </c>
      <c r="B458" s="119" t="s">
        <v>560</v>
      </c>
      <c r="C458" s="118" t="s">
        <v>985</v>
      </c>
      <c r="D458" s="267">
        <v>1</v>
      </c>
      <c r="E458" s="67">
        <v>116.21</v>
      </c>
      <c r="F458" s="121">
        <v>17.4315</v>
      </c>
      <c r="G458" s="121">
        <v>133.64150000000001</v>
      </c>
    </row>
    <row r="459" spans="1:7">
      <c r="A459" s="67" t="s">
        <v>516</v>
      </c>
      <c r="B459" s="119" t="s">
        <v>560</v>
      </c>
      <c r="C459" s="118" t="s">
        <v>986</v>
      </c>
      <c r="D459" s="267">
        <v>1</v>
      </c>
      <c r="E459" s="67">
        <v>20</v>
      </c>
      <c r="F459" s="121">
        <v>3</v>
      </c>
      <c r="G459" s="121">
        <v>23</v>
      </c>
    </row>
    <row r="460" spans="1:7">
      <c r="A460" s="67" t="s">
        <v>517</v>
      </c>
      <c r="B460" s="119" t="s">
        <v>560</v>
      </c>
      <c r="C460" s="118" t="s">
        <v>987</v>
      </c>
      <c r="D460" s="267">
        <v>1</v>
      </c>
      <c r="E460" s="67">
        <v>30.47</v>
      </c>
      <c r="F460" s="121">
        <v>4.5705</v>
      </c>
      <c r="G460" s="121">
        <v>35.040500000000002</v>
      </c>
    </row>
    <row r="461" spans="1:7">
      <c r="A461" s="67" t="s">
        <v>518</v>
      </c>
      <c r="B461" s="119" t="s">
        <v>560</v>
      </c>
      <c r="C461" s="118" t="s">
        <v>988</v>
      </c>
      <c r="D461" s="267">
        <v>1</v>
      </c>
      <c r="E461" s="67">
        <v>28.57</v>
      </c>
      <c r="F461" s="121">
        <v>4.2854999999999999</v>
      </c>
      <c r="G461" s="121">
        <v>32.855499999999999</v>
      </c>
    </row>
    <row r="462" spans="1:7">
      <c r="A462" s="67" t="s">
        <v>519</v>
      </c>
      <c r="B462" s="119" t="s">
        <v>560</v>
      </c>
      <c r="C462" s="118" t="s">
        <v>989</v>
      </c>
      <c r="D462" s="267">
        <v>1</v>
      </c>
      <c r="E462" s="67">
        <v>55.25</v>
      </c>
      <c r="F462" s="121">
        <v>8.2874999999999996</v>
      </c>
      <c r="G462" s="121">
        <v>63.537500000000001</v>
      </c>
    </row>
    <row r="463" spans="1:7">
      <c r="A463" s="67" t="s">
        <v>520</v>
      </c>
      <c r="B463" s="119" t="s">
        <v>560</v>
      </c>
      <c r="C463" s="118" t="s">
        <v>990</v>
      </c>
      <c r="D463" s="267">
        <v>1</v>
      </c>
      <c r="E463" s="67">
        <v>60.96</v>
      </c>
      <c r="F463" s="121">
        <v>9.1440000000000001</v>
      </c>
      <c r="G463" s="121">
        <v>70.103999999999999</v>
      </c>
    </row>
    <row r="464" spans="1:7">
      <c r="A464" s="67" t="s">
        <v>521</v>
      </c>
      <c r="B464" s="119" t="s">
        <v>560</v>
      </c>
      <c r="C464" s="118" t="s">
        <v>991</v>
      </c>
      <c r="D464" s="267">
        <v>1</v>
      </c>
      <c r="E464" s="67">
        <v>78.11</v>
      </c>
      <c r="F464" s="121">
        <v>11.7165</v>
      </c>
      <c r="G464" s="121">
        <v>89.826499999999996</v>
      </c>
    </row>
    <row r="465" spans="1:7">
      <c r="A465" s="67" t="s">
        <v>522</v>
      </c>
      <c r="B465" s="119" t="s">
        <v>559</v>
      </c>
      <c r="C465" s="118" t="s">
        <v>992</v>
      </c>
      <c r="D465" s="266" t="s">
        <v>1140</v>
      </c>
      <c r="E465" s="67">
        <v>13.17</v>
      </c>
      <c r="F465" s="121">
        <v>1.9754999999999998</v>
      </c>
      <c r="G465" s="121">
        <v>15.1455</v>
      </c>
    </row>
    <row r="466" spans="1:7">
      <c r="A466" s="67" t="s">
        <v>523</v>
      </c>
      <c r="B466" s="119" t="s">
        <v>560</v>
      </c>
      <c r="C466" s="118" t="s">
        <v>993</v>
      </c>
      <c r="D466" s="267">
        <v>1</v>
      </c>
      <c r="E466" s="67">
        <v>30.31</v>
      </c>
      <c r="F466" s="121">
        <v>4.5465</v>
      </c>
      <c r="G466" s="121">
        <v>34.856499999999997</v>
      </c>
    </row>
    <row r="467" spans="1:7">
      <c r="A467" s="67" t="s">
        <v>524</v>
      </c>
      <c r="B467" s="119" t="s">
        <v>560</v>
      </c>
      <c r="C467" s="118" t="s">
        <v>994</v>
      </c>
      <c r="D467" s="267">
        <v>1</v>
      </c>
      <c r="E467" s="67">
        <v>47.63</v>
      </c>
      <c r="F467" s="121">
        <v>7.1444999999999999</v>
      </c>
      <c r="G467" s="121">
        <v>54.774500000000003</v>
      </c>
    </row>
    <row r="468" spans="1:7">
      <c r="A468" s="67" t="s">
        <v>525</v>
      </c>
      <c r="B468" s="119" t="s">
        <v>559</v>
      </c>
      <c r="C468" s="118" t="s">
        <v>995</v>
      </c>
      <c r="D468" s="266" t="s">
        <v>1140</v>
      </c>
      <c r="E468" s="67">
        <v>28.23</v>
      </c>
      <c r="F468" s="121">
        <v>4.2344999999999997</v>
      </c>
      <c r="G468" s="121">
        <v>32.464500000000001</v>
      </c>
    </row>
    <row r="469" spans="1:7">
      <c r="A469" s="67" t="s">
        <v>526</v>
      </c>
      <c r="B469" s="119" t="s">
        <v>560</v>
      </c>
      <c r="C469" s="118" t="s">
        <v>996</v>
      </c>
      <c r="D469" s="267">
        <v>1</v>
      </c>
      <c r="E469" s="67">
        <v>175.3</v>
      </c>
      <c r="F469" s="121">
        <v>26.295000000000002</v>
      </c>
      <c r="G469" s="121">
        <v>201.59500000000003</v>
      </c>
    </row>
    <row r="470" spans="1:7">
      <c r="A470" s="67" t="s">
        <v>527</v>
      </c>
      <c r="B470" s="119" t="s">
        <v>559</v>
      </c>
      <c r="C470" s="118" t="s">
        <v>997</v>
      </c>
      <c r="D470" s="266" t="s">
        <v>1145</v>
      </c>
      <c r="E470" s="67">
        <v>35.76</v>
      </c>
      <c r="F470" s="121">
        <v>5.3639999999999999</v>
      </c>
      <c r="G470" s="121">
        <v>41.123999999999995</v>
      </c>
    </row>
    <row r="471" spans="1:7">
      <c r="A471" s="67" t="s">
        <v>528</v>
      </c>
      <c r="B471" s="119" t="s">
        <v>560</v>
      </c>
      <c r="C471" s="118" t="s">
        <v>998</v>
      </c>
      <c r="D471" s="270" t="s">
        <v>1142</v>
      </c>
      <c r="E471" s="122">
        <v>135.87</v>
      </c>
      <c r="F471" s="121">
        <v>20.380500000000001</v>
      </c>
      <c r="G471" s="121">
        <v>156.25050000000002</v>
      </c>
    </row>
    <row r="472" spans="1:7">
      <c r="A472" s="67" t="s">
        <v>529</v>
      </c>
      <c r="B472" s="119" t="s">
        <v>560</v>
      </c>
      <c r="C472" s="118" t="s">
        <v>999</v>
      </c>
      <c r="D472" s="267">
        <v>1</v>
      </c>
      <c r="E472" s="67">
        <v>3521.34</v>
      </c>
      <c r="F472" s="121">
        <v>528.20100000000002</v>
      </c>
      <c r="G472" s="121">
        <v>4049.5410000000002</v>
      </c>
    </row>
    <row r="473" spans="1:7">
      <c r="A473" s="67" t="s">
        <v>530</v>
      </c>
      <c r="B473" s="119" t="s">
        <v>560</v>
      </c>
      <c r="C473" s="118" t="s">
        <v>1000</v>
      </c>
      <c r="D473" s="267">
        <v>1</v>
      </c>
      <c r="E473" s="67">
        <v>925.44</v>
      </c>
      <c r="F473" s="121">
        <v>138.816</v>
      </c>
      <c r="G473" s="121">
        <v>1064.2560000000001</v>
      </c>
    </row>
    <row r="474" spans="1:7">
      <c r="A474" s="67" t="s">
        <v>531</v>
      </c>
      <c r="B474" s="119" t="s">
        <v>560</v>
      </c>
      <c r="C474" s="118" t="s">
        <v>1001</v>
      </c>
      <c r="D474" s="267">
        <v>1</v>
      </c>
      <c r="E474" s="67">
        <v>13.33</v>
      </c>
      <c r="F474" s="121">
        <v>1.9994999999999998</v>
      </c>
      <c r="G474" s="121">
        <v>15.329499999999999</v>
      </c>
    </row>
    <row r="475" spans="1:7">
      <c r="A475" s="67" t="s">
        <v>532</v>
      </c>
      <c r="B475" s="119" t="s">
        <v>560</v>
      </c>
      <c r="C475" s="118" t="s">
        <v>1002</v>
      </c>
      <c r="D475" s="267">
        <v>1</v>
      </c>
      <c r="E475" s="67">
        <v>25.71</v>
      </c>
      <c r="F475" s="121">
        <v>3.8565</v>
      </c>
      <c r="G475" s="121">
        <v>29.566500000000001</v>
      </c>
    </row>
    <row r="476" spans="1:7">
      <c r="A476" s="67" t="s">
        <v>533</v>
      </c>
      <c r="B476" s="119" t="s">
        <v>559</v>
      </c>
      <c r="C476" s="118" t="s">
        <v>1003</v>
      </c>
      <c r="D476" s="266" t="s">
        <v>1146</v>
      </c>
      <c r="E476" s="67">
        <v>399.3</v>
      </c>
      <c r="F476" s="121">
        <v>59.894999999999996</v>
      </c>
      <c r="G476" s="121">
        <v>459.19499999999999</v>
      </c>
    </row>
    <row r="477" spans="1:7">
      <c r="A477" s="67" t="s">
        <v>534</v>
      </c>
      <c r="B477" s="119" t="s">
        <v>559</v>
      </c>
      <c r="C477" s="118" t="s">
        <v>1004</v>
      </c>
      <c r="D477" s="266" t="s">
        <v>1144</v>
      </c>
      <c r="E477" s="67">
        <v>64.959999999999994</v>
      </c>
      <c r="F477" s="121">
        <v>9.743999999999998</v>
      </c>
      <c r="G477" s="121">
        <v>74.703999999999994</v>
      </c>
    </row>
    <row r="478" spans="1:7">
      <c r="A478" s="67" t="s">
        <v>535</v>
      </c>
      <c r="B478" s="119" t="s">
        <v>559</v>
      </c>
      <c r="C478" s="118" t="s">
        <v>1005</v>
      </c>
      <c r="D478" s="266" t="s">
        <v>1147</v>
      </c>
      <c r="E478" s="67">
        <v>213.48</v>
      </c>
      <c r="F478" s="121">
        <v>32.021999999999998</v>
      </c>
      <c r="G478" s="121">
        <v>245.50199999999998</v>
      </c>
    </row>
    <row r="479" spans="1:7">
      <c r="A479" s="67" t="s">
        <v>536</v>
      </c>
      <c r="B479" s="119" t="s">
        <v>559</v>
      </c>
      <c r="C479" s="118" t="s">
        <v>1006</v>
      </c>
      <c r="D479" s="266" t="s">
        <v>1137</v>
      </c>
      <c r="E479" s="67">
        <v>179.47</v>
      </c>
      <c r="F479" s="121">
        <v>26.920500000000001</v>
      </c>
      <c r="G479" s="121">
        <v>206.3905</v>
      </c>
    </row>
    <row r="480" spans="1:7">
      <c r="A480" s="67" t="s">
        <v>537</v>
      </c>
      <c r="B480" s="119" t="s">
        <v>560</v>
      </c>
      <c r="C480" s="118" t="s">
        <v>1007</v>
      </c>
      <c r="D480" s="270">
        <v>1</v>
      </c>
      <c r="E480" s="67">
        <v>2101.3200000000002</v>
      </c>
      <c r="F480" s="121">
        <v>315.19800000000004</v>
      </c>
      <c r="G480" s="121">
        <v>2416.518</v>
      </c>
    </row>
    <row r="481" spans="1:7">
      <c r="A481" s="67" t="s">
        <v>538</v>
      </c>
      <c r="B481" s="119" t="s">
        <v>560</v>
      </c>
      <c r="C481" s="118" t="s">
        <v>1008</v>
      </c>
      <c r="D481" s="270">
        <v>1</v>
      </c>
      <c r="E481" s="67">
        <v>5621.5</v>
      </c>
      <c r="F481" s="121">
        <v>843.22500000000002</v>
      </c>
      <c r="G481" s="121">
        <v>6464.7250000000004</v>
      </c>
    </row>
    <row r="482" spans="1:7">
      <c r="A482" s="67" t="s">
        <v>539</v>
      </c>
      <c r="B482" s="119" t="s">
        <v>560</v>
      </c>
      <c r="C482" s="118" t="s">
        <v>1009</v>
      </c>
      <c r="D482" s="270">
        <v>1</v>
      </c>
      <c r="E482" s="67">
        <v>7030.73</v>
      </c>
      <c r="F482" s="121">
        <v>1054.6094999999998</v>
      </c>
      <c r="G482" s="121">
        <v>8085.3394999999991</v>
      </c>
    </row>
    <row r="483" spans="1:7">
      <c r="A483" s="67" t="s">
        <v>540</v>
      </c>
      <c r="B483" s="119" t="s">
        <v>560</v>
      </c>
      <c r="C483" s="118" t="s">
        <v>1010</v>
      </c>
      <c r="D483" s="270">
        <v>1</v>
      </c>
      <c r="E483" s="67">
        <v>9776.99</v>
      </c>
      <c r="F483" s="121">
        <v>1466.5484999999999</v>
      </c>
      <c r="G483" s="121">
        <v>11243.538499999999</v>
      </c>
    </row>
    <row r="484" spans="1:7">
      <c r="A484" s="67" t="s">
        <v>541</v>
      </c>
      <c r="B484" s="119" t="s">
        <v>560</v>
      </c>
      <c r="C484" s="118" t="s">
        <v>1011</v>
      </c>
      <c r="D484" s="270">
        <v>1</v>
      </c>
      <c r="E484" s="67">
        <v>144.74</v>
      </c>
      <c r="F484" s="121">
        <v>21.711000000000002</v>
      </c>
      <c r="G484" s="121">
        <v>166.45100000000002</v>
      </c>
    </row>
    <row r="485" spans="1:7">
      <c r="A485" s="67" t="s">
        <v>542</v>
      </c>
      <c r="B485" s="119" t="s">
        <v>560</v>
      </c>
      <c r="C485" s="118" t="s">
        <v>1012</v>
      </c>
      <c r="D485" s="267">
        <v>1</v>
      </c>
      <c r="E485" s="67">
        <v>288.27</v>
      </c>
      <c r="F485" s="121">
        <v>43.240499999999997</v>
      </c>
      <c r="G485" s="121">
        <v>331.51049999999998</v>
      </c>
    </row>
    <row r="486" spans="1:7">
      <c r="A486" s="67" t="s">
        <v>543</v>
      </c>
      <c r="B486" s="119" t="s">
        <v>560</v>
      </c>
      <c r="C486" s="118" t="s">
        <v>1013</v>
      </c>
      <c r="D486" s="267">
        <v>1</v>
      </c>
      <c r="E486" s="67">
        <v>236.99</v>
      </c>
      <c r="F486" s="121">
        <v>35.548499999999997</v>
      </c>
      <c r="G486" s="121">
        <v>272.5385</v>
      </c>
    </row>
    <row r="487" spans="1:7">
      <c r="A487" s="67" t="s">
        <v>544</v>
      </c>
      <c r="B487" s="119" t="s">
        <v>559</v>
      </c>
      <c r="C487" s="118" t="s">
        <v>1014</v>
      </c>
      <c r="D487" s="266" t="s">
        <v>1133</v>
      </c>
      <c r="E487" s="67">
        <v>151.97</v>
      </c>
      <c r="F487" s="121">
        <v>22.795500000000001</v>
      </c>
      <c r="G487" s="121">
        <v>174.7655</v>
      </c>
    </row>
    <row r="488" spans="1:7">
      <c r="A488" s="67" t="s">
        <v>545</v>
      </c>
      <c r="B488" s="119" t="s">
        <v>560</v>
      </c>
      <c r="C488" s="118" t="s">
        <v>1015</v>
      </c>
      <c r="D488" s="267">
        <v>1</v>
      </c>
      <c r="E488" s="67">
        <v>11.54</v>
      </c>
      <c r="F488" s="121">
        <v>1.7309999999999999</v>
      </c>
      <c r="G488" s="121">
        <v>13.270999999999999</v>
      </c>
    </row>
    <row r="489" spans="1:7">
      <c r="A489" s="67" t="s">
        <v>546</v>
      </c>
      <c r="B489" s="119" t="s">
        <v>560</v>
      </c>
      <c r="C489" s="118" t="s">
        <v>1016</v>
      </c>
      <c r="D489" s="267">
        <v>1</v>
      </c>
      <c r="E489" s="67">
        <v>14.43</v>
      </c>
      <c r="F489" s="121">
        <v>2.1644999999999999</v>
      </c>
      <c r="G489" s="121">
        <v>16.5945</v>
      </c>
    </row>
    <row r="490" spans="1:7">
      <c r="A490" s="67" t="s">
        <v>547</v>
      </c>
      <c r="B490" s="119" t="s">
        <v>560</v>
      </c>
      <c r="C490" s="118" t="s">
        <v>1017</v>
      </c>
      <c r="D490" s="270">
        <v>1</v>
      </c>
      <c r="E490" s="67">
        <v>7633.31</v>
      </c>
      <c r="F490" s="121">
        <v>1144.9965</v>
      </c>
      <c r="G490" s="121">
        <v>8778.3065000000006</v>
      </c>
    </row>
    <row r="491" spans="1:7">
      <c r="A491" s="67" t="s">
        <v>548</v>
      </c>
      <c r="B491" s="119" t="s">
        <v>560</v>
      </c>
      <c r="C491" s="118" t="s">
        <v>1018</v>
      </c>
      <c r="D491" s="270">
        <v>1</v>
      </c>
      <c r="E491" s="67">
        <v>5967.07</v>
      </c>
      <c r="F491" s="121">
        <v>895.06049999999993</v>
      </c>
      <c r="G491" s="121">
        <v>6862.1304999999993</v>
      </c>
    </row>
    <row r="492" spans="1:7">
      <c r="A492" s="67" t="s">
        <v>549</v>
      </c>
      <c r="B492" s="119" t="s">
        <v>560</v>
      </c>
      <c r="C492" s="118" t="s">
        <v>1019</v>
      </c>
      <c r="D492" s="270">
        <v>1</v>
      </c>
      <c r="E492" s="67">
        <v>3555.79</v>
      </c>
      <c r="F492" s="121">
        <v>533.36849999999993</v>
      </c>
      <c r="G492" s="121">
        <v>4089.1585</v>
      </c>
    </row>
    <row r="493" spans="1:7">
      <c r="A493" s="67" t="s">
        <v>550</v>
      </c>
      <c r="B493" s="119" t="s">
        <v>560</v>
      </c>
      <c r="C493" s="118" t="s">
        <v>1020</v>
      </c>
      <c r="D493" s="270">
        <v>1</v>
      </c>
      <c r="E493" s="67">
        <v>5927.61</v>
      </c>
      <c r="F493" s="121">
        <v>889.14149999999995</v>
      </c>
      <c r="G493" s="121">
        <v>6816.7514999999994</v>
      </c>
    </row>
    <row r="494" spans="1:7">
      <c r="A494" s="67" t="s">
        <v>551</v>
      </c>
      <c r="B494" s="119" t="s">
        <v>560</v>
      </c>
      <c r="C494" s="118" t="s">
        <v>1021</v>
      </c>
      <c r="D494" s="270">
        <v>1</v>
      </c>
      <c r="E494" s="67" t="s">
        <v>1113</v>
      </c>
      <c r="F494" s="121" t="e">
        <v>#VALUE!</v>
      </c>
      <c r="G494" s="121" t="e">
        <v>#VALUE!</v>
      </c>
    </row>
    <row r="495" spans="1:7">
      <c r="A495" s="67" t="s">
        <v>552</v>
      </c>
      <c r="B495" s="119" t="s">
        <v>560</v>
      </c>
      <c r="C495" s="118" t="s">
        <v>1022</v>
      </c>
      <c r="D495" s="270">
        <v>1</v>
      </c>
      <c r="E495" s="67">
        <v>7013.41</v>
      </c>
      <c r="F495" s="121">
        <v>1052.0114999999998</v>
      </c>
      <c r="G495" s="121">
        <v>8065.4214999999995</v>
      </c>
    </row>
    <row r="496" spans="1:7">
      <c r="A496" s="67" t="s">
        <v>553</v>
      </c>
      <c r="B496" s="119" t="s">
        <v>559</v>
      </c>
      <c r="C496" s="118" t="s">
        <v>1023</v>
      </c>
      <c r="D496" s="266" t="s">
        <v>1147</v>
      </c>
      <c r="E496" s="67">
        <v>61.11</v>
      </c>
      <c r="F496" s="121">
        <v>9.1664999999999992</v>
      </c>
      <c r="G496" s="121">
        <v>70.276499999999999</v>
      </c>
    </row>
    <row r="497" spans="1:7">
      <c r="A497" s="67" t="s">
        <v>554</v>
      </c>
      <c r="B497" s="119" t="s">
        <v>560</v>
      </c>
      <c r="C497" s="118" t="s">
        <v>1024</v>
      </c>
      <c r="D497" s="270">
        <v>1</v>
      </c>
      <c r="E497" s="67">
        <v>3339.3</v>
      </c>
      <c r="F497" s="121">
        <v>500.89499999999998</v>
      </c>
      <c r="G497" s="121">
        <v>3840.1950000000002</v>
      </c>
    </row>
    <row r="498" spans="1:7">
      <c r="A498" s="67" t="s">
        <v>555</v>
      </c>
      <c r="B498" s="119" t="s">
        <v>560</v>
      </c>
      <c r="C498" s="118" t="s">
        <v>1025</v>
      </c>
      <c r="D498" s="267">
        <v>1</v>
      </c>
      <c r="E498" s="67">
        <v>31.43</v>
      </c>
      <c r="F498" s="121">
        <v>4.7145000000000001</v>
      </c>
      <c r="G498" s="121">
        <v>36.144500000000001</v>
      </c>
    </row>
    <row r="499" spans="1:7">
      <c r="A499" s="67" t="s">
        <v>556</v>
      </c>
      <c r="B499" s="119" t="s">
        <v>559</v>
      </c>
      <c r="C499" s="118" t="s">
        <v>1026</v>
      </c>
      <c r="D499" s="266" t="s">
        <v>1136</v>
      </c>
      <c r="E499" s="67">
        <v>1813.7</v>
      </c>
      <c r="F499" s="121">
        <v>272.05500000000001</v>
      </c>
      <c r="G499" s="121">
        <v>2085.7550000000001</v>
      </c>
    </row>
    <row r="500" spans="1:7">
      <c r="A500" s="67" t="s">
        <v>557</v>
      </c>
      <c r="B500" s="119" t="s">
        <v>560</v>
      </c>
      <c r="C500" s="118" t="s">
        <v>1027</v>
      </c>
      <c r="D500" s="270">
        <v>1</v>
      </c>
      <c r="E500" s="67">
        <v>125.44</v>
      </c>
      <c r="F500" s="121">
        <v>18.815999999999999</v>
      </c>
      <c r="G500" s="121">
        <v>144.256</v>
      </c>
    </row>
    <row r="501" spans="1:7">
      <c r="A501" s="67" t="s">
        <v>558</v>
      </c>
      <c r="B501" s="119" t="s">
        <v>560</v>
      </c>
      <c r="C501" s="118" t="s">
        <v>1028</v>
      </c>
      <c r="D501" s="270">
        <v>1</v>
      </c>
      <c r="E501" s="67">
        <v>147.74</v>
      </c>
      <c r="F501" s="121">
        <v>22.161000000000001</v>
      </c>
      <c r="G501" s="121">
        <v>169.90100000000001</v>
      </c>
    </row>
    <row r="502" spans="1:7">
      <c r="A502" s="67" t="s">
        <v>1403</v>
      </c>
      <c r="B502" s="119" t="s">
        <v>1241</v>
      </c>
      <c r="C502" s="118" t="s">
        <v>1282</v>
      </c>
      <c r="D502" s="112" t="s">
        <v>1247</v>
      </c>
      <c r="E502" s="67">
        <v>1400</v>
      </c>
      <c r="F502" s="121">
        <v>0</v>
      </c>
      <c r="G502" s="121">
        <v>1400</v>
      </c>
    </row>
    <row r="503" spans="1:7">
      <c r="A503" s="67" t="s">
        <v>1152</v>
      </c>
      <c r="B503" s="119" t="s">
        <v>1242</v>
      </c>
      <c r="C503" s="118" t="s">
        <v>1283</v>
      </c>
      <c r="D503" s="112" t="s">
        <v>1248</v>
      </c>
      <c r="E503" s="67">
        <v>15000</v>
      </c>
      <c r="F503" s="121">
        <v>0</v>
      </c>
      <c r="G503" s="121">
        <v>15000</v>
      </c>
    </row>
    <row r="504" spans="1:7">
      <c r="A504" s="67" t="s">
        <v>1153</v>
      </c>
      <c r="B504" s="119" t="s">
        <v>560</v>
      </c>
      <c r="C504" s="118" t="s">
        <v>1284</v>
      </c>
      <c r="D504" s="112" t="s">
        <v>1249</v>
      </c>
      <c r="E504" s="67">
        <v>1350</v>
      </c>
      <c r="F504" s="121">
        <v>0</v>
      </c>
      <c r="G504" s="121">
        <v>1350</v>
      </c>
    </row>
    <row r="505" spans="1:7">
      <c r="A505" s="67" t="s">
        <v>1154</v>
      </c>
      <c r="B505" s="119" t="s">
        <v>1241</v>
      </c>
      <c r="C505" s="118" t="s">
        <v>1285</v>
      </c>
      <c r="D505" s="112" t="s">
        <v>1247</v>
      </c>
      <c r="E505" s="67">
        <v>1400</v>
      </c>
      <c r="F505" s="121">
        <v>0</v>
      </c>
      <c r="G505" s="121">
        <v>1400</v>
      </c>
    </row>
    <row r="506" spans="1:7">
      <c r="A506" s="67" t="s">
        <v>1155</v>
      </c>
      <c r="B506" s="119" t="s">
        <v>1243</v>
      </c>
      <c r="C506" s="118" t="s">
        <v>1286</v>
      </c>
      <c r="D506" s="112" t="s">
        <v>1374</v>
      </c>
      <c r="E506" s="67">
        <v>1000</v>
      </c>
      <c r="F506" s="121">
        <v>0</v>
      </c>
      <c r="G506" s="121">
        <v>1000</v>
      </c>
    </row>
    <row r="507" spans="1:7">
      <c r="A507" s="67" t="s">
        <v>1156</v>
      </c>
      <c r="B507" s="119" t="s">
        <v>1243</v>
      </c>
      <c r="C507" s="118" t="s">
        <v>1287</v>
      </c>
      <c r="D507" s="112" t="s">
        <v>1250</v>
      </c>
      <c r="E507" s="67">
        <v>1400</v>
      </c>
      <c r="F507" s="121">
        <v>0</v>
      </c>
      <c r="G507" s="121">
        <v>1400</v>
      </c>
    </row>
    <row r="508" spans="1:7">
      <c r="A508" s="67" t="s">
        <v>1157</v>
      </c>
      <c r="B508" s="119" t="s">
        <v>1244</v>
      </c>
      <c r="C508" s="118" t="s">
        <v>1288</v>
      </c>
      <c r="D508" s="112" t="s">
        <v>1247</v>
      </c>
      <c r="E508" s="67">
        <v>1200</v>
      </c>
      <c r="F508" s="121">
        <v>0</v>
      </c>
      <c r="G508" s="121">
        <v>1200</v>
      </c>
    </row>
    <row r="509" spans="1:7">
      <c r="A509" s="67" t="s">
        <v>1158</v>
      </c>
      <c r="B509" s="119" t="s">
        <v>1243</v>
      </c>
      <c r="C509" s="118" t="s">
        <v>1289</v>
      </c>
      <c r="D509" s="112" t="s">
        <v>1251</v>
      </c>
      <c r="E509" s="67">
        <v>28</v>
      </c>
      <c r="F509" s="121">
        <v>0</v>
      </c>
      <c r="G509" s="121">
        <v>28</v>
      </c>
    </row>
    <row r="510" spans="1:7">
      <c r="A510" s="67" t="s">
        <v>1159</v>
      </c>
      <c r="B510" s="119" t="s">
        <v>1243</v>
      </c>
      <c r="C510" s="118" t="s">
        <v>1290</v>
      </c>
      <c r="D510" s="112" t="s">
        <v>1252</v>
      </c>
      <c r="E510" s="67">
        <v>1000</v>
      </c>
      <c r="F510" s="121">
        <v>0</v>
      </c>
      <c r="G510" s="121">
        <v>1000</v>
      </c>
    </row>
    <row r="511" spans="1:7">
      <c r="A511" s="67" t="s">
        <v>1160</v>
      </c>
      <c r="B511" s="119" t="s">
        <v>1243</v>
      </c>
      <c r="C511" s="118" t="s">
        <v>1291</v>
      </c>
      <c r="D511" s="112" t="s">
        <v>1253</v>
      </c>
      <c r="E511" s="67">
        <v>1200</v>
      </c>
      <c r="F511" s="121">
        <v>0</v>
      </c>
      <c r="G511" s="121">
        <v>1200</v>
      </c>
    </row>
    <row r="512" spans="1:7">
      <c r="A512" s="67" t="s">
        <v>1161</v>
      </c>
      <c r="B512" s="119" t="s">
        <v>1243</v>
      </c>
      <c r="C512" s="118" t="s">
        <v>1292</v>
      </c>
      <c r="D512" s="112" t="s">
        <v>1253</v>
      </c>
      <c r="E512" s="67">
        <v>1200</v>
      </c>
      <c r="F512" s="121">
        <v>0</v>
      </c>
      <c r="G512" s="121">
        <v>1200</v>
      </c>
    </row>
    <row r="513" spans="1:7">
      <c r="A513" s="67" t="s">
        <v>1162</v>
      </c>
      <c r="B513" s="119" t="s">
        <v>1243</v>
      </c>
      <c r="C513" s="118" t="s">
        <v>1293</v>
      </c>
      <c r="D513" s="112" t="s">
        <v>1254</v>
      </c>
      <c r="E513" s="67">
        <v>9250</v>
      </c>
      <c r="F513" s="121">
        <v>0</v>
      </c>
      <c r="G513" s="121">
        <v>9250</v>
      </c>
    </row>
    <row r="514" spans="1:7">
      <c r="A514" s="67" t="s">
        <v>1163</v>
      </c>
      <c r="B514" s="119" t="s">
        <v>1243</v>
      </c>
      <c r="C514" s="118" t="s">
        <v>1294</v>
      </c>
      <c r="D514" s="112" t="s">
        <v>1250</v>
      </c>
      <c r="E514" s="67">
        <v>1400</v>
      </c>
      <c r="F514" s="121">
        <v>0</v>
      </c>
      <c r="G514" s="121">
        <v>1400</v>
      </c>
    </row>
    <row r="515" spans="1:7">
      <c r="A515" s="67" t="s">
        <v>1164</v>
      </c>
      <c r="B515" s="119" t="s">
        <v>1242</v>
      </c>
      <c r="C515" s="118" t="s">
        <v>1295</v>
      </c>
      <c r="D515" s="112" t="s">
        <v>1248</v>
      </c>
      <c r="E515" s="67">
        <v>6000</v>
      </c>
      <c r="F515" s="121">
        <v>0</v>
      </c>
      <c r="G515" s="121">
        <v>6000</v>
      </c>
    </row>
    <row r="516" spans="1:7">
      <c r="A516" s="67" t="s">
        <v>1165</v>
      </c>
      <c r="B516" s="119" t="s">
        <v>1242</v>
      </c>
      <c r="C516" s="118" t="s">
        <v>1296</v>
      </c>
      <c r="D516" s="112" t="s">
        <v>1255</v>
      </c>
      <c r="E516" s="67">
        <v>2000</v>
      </c>
      <c r="F516" s="121">
        <v>0</v>
      </c>
      <c r="G516" s="121">
        <v>2000</v>
      </c>
    </row>
    <row r="517" spans="1:7">
      <c r="A517" s="67" t="s">
        <v>1166</v>
      </c>
      <c r="B517" s="119" t="s">
        <v>1243</v>
      </c>
      <c r="C517" s="118" t="s">
        <v>1297</v>
      </c>
      <c r="D517" s="112" t="s">
        <v>1250</v>
      </c>
      <c r="E517" s="67">
        <v>1400</v>
      </c>
      <c r="F517" s="121">
        <v>0</v>
      </c>
      <c r="G517" s="121">
        <v>1400</v>
      </c>
    </row>
    <row r="518" spans="1:7">
      <c r="A518" s="67" t="s">
        <v>1167</v>
      </c>
      <c r="B518" s="119" t="s">
        <v>1243</v>
      </c>
      <c r="C518" s="118" t="s">
        <v>1298</v>
      </c>
      <c r="D518" s="112" t="s">
        <v>1250</v>
      </c>
      <c r="E518" s="67">
        <v>1400</v>
      </c>
      <c r="F518" s="121">
        <v>0</v>
      </c>
      <c r="G518" s="121">
        <v>1400</v>
      </c>
    </row>
    <row r="519" spans="1:7">
      <c r="A519" s="67" t="s">
        <v>1168</v>
      </c>
      <c r="B519" s="119" t="s">
        <v>560</v>
      </c>
      <c r="C519" s="118" t="s">
        <v>1299</v>
      </c>
      <c r="D519" s="112" t="s">
        <v>1249</v>
      </c>
      <c r="E519" s="67">
        <v>4000</v>
      </c>
      <c r="F519" s="121">
        <v>0</v>
      </c>
      <c r="G519" s="121">
        <v>4000</v>
      </c>
    </row>
    <row r="520" spans="1:7">
      <c r="A520" s="67" t="s">
        <v>1169</v>
      </c>
      <c r="B520" s="119" t="s">
        <v>1242</v>
      </c>
      <c r="C520" s="118" t="s">
        <v>1300</v>
      </c>
      <c r="D520" s="112" t="s">
        <v>1255</v>
      </c>
      <c r="E520" s="67">
        <v>3000</v>
      </c>
      <c r="F520" s="121">
        <v>0</v>
      </c>
      <c r="G520" s="121">
        <v>3000</v>
      </c>
    </row>
    <row r="521" spans="1:7">
      <c r="A521" s="67" t="s">
        <v>1170</v>
      </c>
      <c r="B521" s="119" t="s">
        <v>1244</v>
      </c>
      <c r="C521" s="118" t="s">
        <v>1246</v>
      </c>
      <c r="D521" s="112" t="s">
        <v>1247</v>
      </c>
      <c r="E521" s="67">
        <v>1200</v>
      </c>
      <c r="F521" s="121">
        <v>0</v>
      </c>
      <c r="G521" s="121">
        <v>1200</v>
      </c>
    </row>
    <row r="522" spans="1:7">
      <c r="A522" s="67" t="s">
        <v>1171</v>
      </c>
      <c r="B522" s="119" t="s">
        <v>1241</v>
      </c>
      <c r="C522" s="118" t="s">
        <v>1301</v>
      </c>
      <c r="D522" s="112" t="s">
        <v>1256</v>
      </c>
      <c r="E522" s="67">
        <v>1200</v>
      </c>
      <c r="F522" s="121">
        <v>0</v>
      </c>
      <c r="G522" s="121">
        <v>1200</v>
      </c>
    </row>
    <row r="523" spans="1:7">
      <c r="A523" s="67" t="s">
        <v>1172</v>
      </c>
      <c r="B523" s="119" t="s">
        <v>1241</v>
      </c>
      <c r="C523" s="118" t="s">
        <v>1302</v>
      </c>
      <c r="D523" s="112" t="s">
        <v>1257</v>
      </c>
      <c r="E523" s="67">
        <v>50</v>
      </c>
      <c r="F523" s="121">
        <v>0</v>
      </c>
      <c r="G523" s="121">
        <v>50</v>
      </c>
    </row>
    <row r="524" spans="1:7">
      <c r="A524" s="67" t="s">
        <v>1173</v>
      </c>
      <c r="B524" s="119" t="s">
        <v>1241</v>
      </c>
      <c r="C524" s="118" t="s">
        <v>1303</v>
      </c>
      <c r="D524" s="112" t="s">
        <v>1257</v>
      </c>
      <c r="E524" s="67">
        <v>12</v>
      </c>
      <c r="F524" s="121">
        <v>0</v>
      </c>
      <c r="G524" s="121">
        <v>12</v>
      </c>
    </row>
    <row r="525" spans="1:7">
      <c r="A525" s="67" t="s">
        <v>1174</v>
      </c>
      <c r="B525" s="119" t="s">
        <v>1241</v>
      </c>
      <c r="C525" s="118" t="s">
        <v>1304</v>
      </c>
      <c r="D525" s="112" t="s">
        <v>1258</v>
      </c>
      <c r="E525" s="67">
        <v>100</v>
      </c>
      <c r="F525" s="121">
        <v>0</v>
      </c>
      <c r="G525" s="121">
        <v>100</v>
      </c>
    </row>
    <row r="526" spans="1:7">
      <c r="A526" s="67" t="s">
        <v>1175</v>
      </c>
      <c r="B526" s="119" t="s">
        <v>1241</v>
      </c>
      <c r="C526" s="118" t="s">
        <v>1305</v>
      </c>
      <c r="D526" s="112" t="s">
        <v>1258</v>
      </c>
      <c r="E526" s="67">
        <v>55</v>
      </c>
      <c r="F526" s="121">
        <v>0</v>
      </c>
      <c r="G526" s="121">
        <v>55</v>
      </c>
    </row>
    <row r="527" spans="1:7">
      <c r="A527" s="67" t="s">
        <v>1176</v>
      </c>
      <c r="B527" s="119" t="s">
        <v>1243</v>
      </c>
      <c r="C527" s="118" t="s">
        <v>1306</v>
      </c>
      <c r="D527" s="112" t="s">
        <v>1375</v>
      </c>
      <c r="E527" s="67">
        <v>3</v>
      </c>
      <c r="F527" s="121">
        <v>0</v>
      </c>
      <c r="G527" s="121">
        <v>3</v>
      </c>
    </row>
    <row r="528" spans="1:7">
      <c r="A528" s="67" t="s">
        <v>1177</v>
      </c>
      <c r="B528" s="119" t="s">
        <v>1241</v>
      </c>
      <c r="C528" s="118" t="s">
        <v>1289</v>
      </c>
      <c r="D528" s="112" t="s">
        <v>1257</v>
      </c>
      <c r="E528" s="67">
        <v>28</v>
      </c>
      <c r="F528" s="121">
        <v>0</v>
      </c>
      <c r="G528" s="121">
        <v>28</v>
      </c>
    </row>
    <row r="529" spans="1:7">
      <c r="A529" s="67" t="s">
        <v>1178</v>
      </c>
      <c r="B529" s="119" t="s">
        <v>560</v>
      </c>
      <c r="C529" s="118" t="s">
        <v>1307</v>
      </c>
      <c r="D529" s="112" t="s">
        <v>1249</v>
      </c>
      <c r="E529" s="67">
        <v>600</v>
      </c>
      <c r="F529" s="121">
        <v>0</v>
      </c>
      <c r="G529" s="121">
        <v>600</v>
      </c>
    </row>
    <row r="530" spans="1:7">
      <c r="A530" s="67" t="s">
        <v>1179</v>
      </c>
      <c r="B530" s="119" t="s">
        <v>1241</v>
      </c>
      <c r="C530" s="118" t="s">
        <v>1308</v>
      </c>
      <c r="D530" s="112" t="s">
        <v>1259</v>
      </c>
      <c r="E530" s="67">
        <v>1450</v>
      </c>
      <c r="F530" s="121">
        <v>0</v>
      </c>
      <c r="G530" s="121">
        <v>1450</v>
      </c>
    </row>
    <row r="531" spans="1:7">
      <c r="A531" s="67" t="s">
        <v>1180</v>
      </c>
      <c r="B531" s="119" t="s">
        <v>1241</v>
      </c>
      <c r="C531" s="118" t="s">
        <v>1309</v>
      </c>
      <c r="D531" s="112" t="s">
        <v>1260</v>
      </c>
      <c r="E531" s="67">
        <v>60</v>
      </c>
      <c r="F531" s="121">
        <v>0</v>
      </c>
      <c r="G531" s="121">
        <v>60</v>
      </c>
    </row>
    <row r="532" spans="1:7">
      <c r="A532" s="67" t="s">
        <v>1181</v>
      </c>
      <c r="B532" s="119" t="s">
        <v>1243</v>
      </c>
      <c r="C532" s="118" t="s">
        <v>1310</v>
      </c>
      <c r="D532" s="112" t="s">
        <v>1250</v>
      </c>
      <c r="E532" s="67">
        <v>1400</v>
      </c>
      <c r="F532" s="121">
        <v>0</v>
      </c>
      <c r="G532" s="121">
        <v>1400</v>
      </c>
    </row>
    <row r="533" spans="1:7">
      <c r="A533" s="67" t="s">
        <v>1182</v>
      </c>
      <c r="B533" s="119" t="s">
        <v>1243</v>
      </c>
      <c r="C533" s="118" t="s">
        <v>1311</v>
      </c>
      <c r="D533" s="112" t="s">
        <v>1376</v>
      </c>
      <c r="E533" s="67">
        <v>2000</v>
      </c>
      <c r="F533" s="121">
        <v>0</v>
      </c>
      <c r="G533" s="121">
        <v>2000</v>
      </c>
    </row>
    <row r="534" spans="1:7">
      <c r="A534" s="67" t="s">
        <v>1183</v>
      </c>
      <c r="B534" s="119" t="s">
        <v>1241</v>
      </c>
      <c r="C534" s="118" t="s">
        <v>1312</v>
      </c>
      <c r="D534" s="112" t="s">
        <v>1257</v>
      </c>
      <c r="E534" s="67">
        <v>2.5</v>
      </c>
      <c r="F534" s="121">
        <v>0</v>
      </c>
      <c r="G534" s="121">
        <v>2.5</v>
      </c>
    </row>
    <row r="535" spans="1:7">
      <c r="A535" s="67" t="s">
        <v>1184</v>
      </c>
      <c r="B535" s="119" t="s">
        <v>1241</v>
      </c>
      <c r="C535" s="118" t="s">
        <v>1313</v>
      </c>
      <c r="D535" s="112" t="s">
        <v>1260</v>
      </c>
      <c r="E535" s="67">
        <v>34.25</v>
      </c>
      <c r="F535" s="121">
        <v>0</v>
      </c>
      <c r="G535" s="121">
        <v>34.25</v>
      </c>
    </row>
    <row r="536" spans="1:7">
      <c r="A536" s="67" t="s">
        <v>1185</v>
      </c>
      <c r="B536" s="119" t="s">
        <v>1241</v>
      </c>
      <c r="C536" s="118" t="s">
        <v>1314</v>
      </c>
      <c r="D536" s="112" t="s">
        <v>1261</v>
      </c>
      <c r="E536" s="67">
        <v>115</v>
      </c>
      <c r="F536" s="121">
        <v>0</v>
      </c>
      <c r="G536" s="121">
        <v>115</v>
      </c>
    </row>
    <row r="537" spans="1:7">
      <c r="A537" s="67" t="s">
        <v>1186</v>
      </c>
      <c r="B537" s="119" t="s">
        <v>1241</v>
      </c>
      <c r="C537" s="118" t="s">
        <v>1315</v>
      </c>
      <c r="D537" s="112" t="s">
        <v>1262</v>
      </c>
      <c r="E537" s="67">
        <v>3</v>
      </c>
      <c r="F537" s="121">
        <v>0</v>
      </c>
      <c r="G537" s="121">
        <v>3</v>
      </c>
    </row>
    <row r="538" spans="1:7">
      <c r="A538" s="67" t="s">
        <v>1187</v>
      </c>
      <c r="B538" s="119" t="s">
        <v>1241</v>
      </c>
      <c r="C538" s="118" t="s">
        <v>1316</v>
      </c>
      <c r="D538" s="112" t="s">
        <v>1263</v>
      </c>
      <c r="E538" s="67">
        <v>0.5</v>
      </c>
      <c r="F538" s="121">
        <v>0</v>
      </c>
      <c r="G538" s="121">
        <v>0.5</v>
      </c>
    </row>
    <row r="539" spans="1:7">
      <c r="A539" s="67" t="s">
        <v>1188</v>
      </c>
      <c r="B539" s="119" t="s">
        <v>1241</v>
      </c>
      <c r="C539" s="118" t="s">
        <v>1317</v>
      </c>
      <c r="D539" s="112" t="s">
        <v>1256</v>
      </c>
      <c r="E539" s="67">
        <v>350</v>
      </c>
      <c r="F539" s="121">
        <v>0</v>
      </c>
      <c r="G539" s="121">
        <v>350</v>
      </c>
    </row>
    <row r="540" spans="1:7">
      <c r="A540" s="67" t="s">
        <v>1189</v>
      </c>
      <c r="B540" s="119" t="s">
        <v>560</v>
      </c>
      <c r="C540" s="118" t="s">
        <v>1318</v>
      </c>
      <c r="D540" s="112" t="s">
        <v>1249</v>
      </c>
      <c r="E540" s="67">
        <v>1350</v>
      </c>
      <c r="F540" s="121">
        <v>0</v>
      </c>
      <c r="G540" s="121">
        <v>1350</v>
      </c>
    </row>
    <row r="541" spans="1:7">
      <c r="A541" s="67" t="s">
        <v>1190</v>
      </c>
      <c r="B541" s="119" t="s">
        <v>1244</v>
      </c>
      <c r="C541" s="118" t="s">
        <v>1319</v>
      </c>
      <c r="D541" s="112" t="s">
        <v>1247</v>
      </c>
      <c r="E541" s="67">
        <v>1200</v>
      </c>
      <c r="F541" s="121">
        <v>0</v>
      </c>
      <c r="G541" s="121">
        <v>1200</v>
      </c>
    </row>
    <row r="542" spans="1:7">
      <c r="A542" s="67" t="s">
        <v>1191</v>
      </c>
      <c r="B542" s="119" t="s">
        <v>1243</v>
      </c>
      <c r="C542" s="118" t="s">
        <v>1320</v>
      </c>
      <c r="D542" s="112" t="s">
        <v>1264</v>
      </c>
      <c r="E542" s="67">
        <v>1200</v>
      </c>
      <c r="F542" s="121">
        <v>0</v>
      </c>
      <c r="G542" s="121">
        <v>1200</v>
      </c>
    </row>
    <row r="543" spans="1:7">
      <c r="A543" s="67" t="s">
        <v>1192</v>
      </c>
      <c r="B543" s="119" t="s">
        <v>1241</v>
      </c>
      <c r="C543" s="118" t="s">
        <v>1321</v>
      </c>
      <c r="D543" s="112" t="s">
        <v>1256</v>
      </c>
      <c r="E543" s="67">
        <v>1200</v>
      </c>
      <c r="F543" s="121">
        <v>0</v>
      </c>
      <c r="G543" s="121">
        <v>1200</v>
      </c>
    </row>
    <row r="544" spans="1:7">
      <c r="A544" s="67" t="s">
        <v>1193</v>
      </c>
      <c r="B544" s="119" t="s">
        <v>1243</v>
      </c>
      <c r="C544" s="118" t="s">
        <v>1322</v>
      </c>
      <c r="D544" s="112" t="s">
        <v>1265</v>
      </c>
      <c r="E544" s="67">
        <v>4800</v>
      </c>
      <c r="F544" s="121">
        <v>0</v>
      </c>
      <c r="G544" s="121">
        <v>4800</v>
      </c>
    </row>
    <row r="545" spans="1:7">
      <c r="A545" s="67" t="s">
        <v>1194</v>
      </c>
      <c r="B545" s="119" t="s">
        <v>1244</v>
      </c>
      <c r="C545" s="118" t="s">
        <v>1323</v>
      </c>
      <c r="D545" s="112" t="s">
        <v>1247</v>
      </c>
      <c r="E545" s="67">
        <v>1200</v>
      </c>
      <c r="F545" s="121">
        <v>0</v>
      </c>
      <c r="G545" s="121">
        <v>1200</v>
      </c>
    </row>
    <row r="546" spans="1:7">
      <c r="A546" s="67" t="s">
        <v>1195</v>
      </c>
      <c r="B546" s="119" t="s">
        <v>1241</v>
      </c>
      <c r="C546" s="118" t="s">
        <v>1324</v>
      </c>
      <c r="D546" s="112" t="s">
        <v>1247</v>
      </c>
      <c r="E546" s="67">
        <v>1400</v>
      </c>
      <c r="F546" s="121">
        <v>0</v>
      </c>
      <c r="G546" s="121">
        <v>1400</v>
      </c>
    </row>
    <row r="547" spans="1:7">
      <c r="A547" s="67" t="s">
        <v>1196</v>
      </c>
      <c r="B547" s="119" t="s">
        <v>1241</v>
      </c>
      <c r="C547" s="118" t="s">
        <v>1325</v>
      </c>
      <c r="D547" s="112" t="s">
        <v>1247</v>
      </c>
      <c r="E547" s="67">
        <v>1400</v>
      </c>
      <c r="F547" s="121">
        <v>0</v>
      </c>
      <c r="G547" s="121">
        <v>1400</v>
      </c>
    </row>
    <row r="548" spans="1:7">
      <c r="A548" s="67" t="s">
        <v>1197</v>
      </c>
      <c r="B548" s="119" t="s">
        <v>1243</v>
      </c>
      <c r="C548" s="118" t="s">
        <v>1326</v>
      </c>
      <c r="D548" s="112" t="s">
        <v>1266</v>
      </c>
      <c r="E548" s="67">
        <v>250</v>
      </c>
      <c r="F548" s="121">
        <v>0</v>
      </c>
      <c r="G548" s="121">
        <v>250</v>
      </c>
    </row>
    <row r="549" spans="1:7">
      <c r="A549" s="67" t="s">
        <v>1198</v>
      </c>
      <c r="B549" s="119" t="s">
        <v>1241</v>
      </c>
      <c r="C549" s="118" t="s">
        <v>1327</v>
      </c>
      <c r="D549" s="112" t="s">
        <v>1267</v>
      </c>
      <c r="E549" s="67">
        <v>250</v>
      </c>
      <c r="F549" s="121">
        <v>0</v>
      </c>
      <c r="G549" s="121">
        <v>250</v>
      </c>
    </row>
    <row r="550" spans="1:7">
      <c r="A550" s="67" t="s">
        <v>1199</v>
      </c>
      <c r="B550" s="119" t="s">
        <v>1243</v>
      </c>
      <c r="C550" s="118" t="s">
        <v>1328</v>
      </c>
      <c r="D550" s="112" t="s">
        <v>1253</v>
      </c>
      <c r="E550" s="67">
        <v>1200</v>
      </c>
      <c r="F550" s="121">
        <v>0</v>
      </c>
      <c r="G550" s="121">
        <v>1200</v>
      </c>
    </row>
    <row r="551" spans="1:7">
      <c r="A551" s="67" t="s">
        <v>1200</v>
      </c>
      <c r="B551" s="119" t="s">
        <v>560</v>
      </c>
      <c r="C551" s="118" t="s">
        <v>1329</v>
      </c>
      <c r="D551" s="112" t="s">
        <v>1249</v>
      </c>
      <c r="E551" s="67">
        <v>3000</v>
      </c>
      <c r="F551" s="121">
        <v>0</v>
      </c>
      <c r="G551" s="121">
        <v>3000</v>
      </c>
    </row>
    <row r="552" spans="1:7">
      <c r="A552" s="67" t="s">
        <v>1201</v>
      </c>
      <c r="B552" s="119" t="s">
        <v>1243</v>
      </c>
      <c r="C552" s="118" t="s">
        <v>1330</v>
      </c>
      <c r="D552" s="112" t="s">
        <v>1268</v>
      </c>
      <c r="E552" s="67">
        <v>549</v>
      </c>
      <c r="F552" s="121">
        <v>0</v>
      </c>
      <c r="G552" s="121">
        <v>549</v>
      </c>
    </row>
    <row r="553" spans="1:7">
      <c r="A553" s="67" t="s">
        <v>1202</v>
      </c>
      <c r="B553" s="119" t="s">
        <v>1242</v>
      </c>
      <c r="C553" s="118" t="s">
        <v>1331</v>
      </c>
      <c r="D553" s="112" t="s">
        <v>1269</v>
      </c>
      <c r="E553" s="67">
        <v>6000</v>
      </c>
      <c r="F553" s="121">
        <v>0</v>
      </c>
      <c r="G553" s="121">
        <v>6000</v>
      </c>
    </row>
    <row r="554" spans="1:7">
      <c r="A554" s="67" t="s">
        <v>1203</v>
      </c>
      <c r="B554" s="119" t="s">
        <v>1245</v>
      </c>
      <c r="C554" s="118" t="s">
        <v>1332</v>
      </c>
      <c r="D554" s="112" t="s">
        <v>1270</v>
      </c>
      <c r="E554" s="67">
        <v>12800</v>
      </c>
      <c r="F554" s="121">
        <v>0</v>
      </c>
      <c r="G554" s="121">
        <v>12800</v>
      </c>
    </row>
    <row r="555" spans="1:7">
      <c r="A555" s="67" t="s">
        <v>1204</v>
      </c>
      <c r="B555" s="119" t="s">
        <v>1245</v>
      </c>
      <c r="C555" s="118" t="s">
        <v>1333</v>
      </c>
      <c r="D555" s="112" t="s">
        <v>1271</v>
      </c>
      <c r="E555" s="67">
        <v>2000</v>
      </c>
      <c r="F555" s="121">
        <v>0</v>
      </c>
      <c r="G555" s="121">
        <v>2000</v>
      </c>
    </row>
    <row r="556" spans="1:7">
      <c r="A556" s="67" t="s">
        <v>1205</v>
      </c>
      <c r="B556" s="119" t="s">
        <v>1245</v>
      </c>
      <c r="C556" s="118" t="s">
        <v>1334</v>
      </c>
      <c r="D556" s="112" t="s">
        <v>1272</v>
      </c>
      <c r="E556" s="67">
        <v>5900</v>
      </c>
      <c r="F556" s="121">
        <v>0</v>
      </c>
      <c r="G556" s="121">
        <v>5900</v>
      </c>
    </row>
    <row r="557" spans="1:7">
      <c r="A557" s="67" t="s">
        <v>1206</v>
      </c>
      <c r="B557" s="119" t="s">
        <v>1243</v>
      </c>
      <c r="C557" s="118" t="s">
        <v>1335</v>
      </c>
      <c r="D557" s="112" t="s">
        <v>1273</v>
      </c>
      <c r="E557" s="67">
        <v>14850</v>
      </c>
      <c r="F557" s="121">
        <v>0</v>
      </c>
      <c r="G557" s="121">
        <v>14850</v>
      </c>
    </row>
    <row r="558" spans="1:7">
      <c r="A558" s="67" t="s">
        <v>1207</v>
      </c>
      <c r="B558" s="119" t="s">
        <v>1243</v>
      </c>
      <c r="C558" s="118" t="s">
        <v>1336</v>
      </c>
      <c r="D558" s="112" t="s">
        <v>1264</v>
      </c>
      <c r="E558" s="67">
        <v>1200</v>
      </c>
      <c r="F558" s="121">
        <v>0</v>
      </c>
      <c r="G558" s="121">
        <v>1200</v>
      </c>
    </row>
    <row r="559" spans="1:7">
      <c r="A559" s="67" t="s">
        <v>1208</v>
      </c>
      <c r="B559" s="119" t="s">
        <v>1245</v>
      </c>
      <c r="C559" s="118" t="s">
        <v>1337</v>
      </c>
      <c r="D559" s="112" t="s">
        <v>1273</v>
      </c>
      <c r="E559" s="67">
        <v>13960</v>
      </c>
      <c r="F559" s="121">
        <v>0</v>
      </c>
      <c r="G559" s="121">
        <v>13960</v>
      </c>
    </row>
    <row r="560" spans="1:7">
      <c r="A560" s="67" t="s">
        <v>1209</v>
      </c>
      <c r="B560" s="119" t="s">
        <v>1241</v>
      </c>
      <c r="C560" s="118" t="s">
        <v>1338</v>
      </c>
      <c r="D560" s="112" t="s">
        <v>1274</v>
      </c>
      <c r="E560" s="67">
        <v>250</v>
      </c>
      <c r="F560" s="121">
        <v>0</v>
      </c>
      <c r="G560" s="121">
        <v>250</v>
      </c>
    </row>
    <row r="561" spans="1:7">
      <c r="A561" s="67" t="s">
        <v>1210</v>
      </c>
      <c r="B561" s="119" t="s">
        <v>1245</v>
      </c>
      <c r="C561" s="118" t="s">
        <v>1339</v>
      </c>
      <c r="D561" s="112" t="s">
        <v>1273</v>
      </c>
      <c r="E561" s="67">
        <v>6000</v>
      </c>
      <c r="F561" s="121">
        <v>0</v>
      </c>
      <c r="G561" s="121">
        <v>6000</v>
      </c>
    </row>
    <row r="562" spans="1:7">
      <c r="A562" s="67" t="s">
        <v>1211</v>
      </c>
      <c r="B562" s="119" t="s">
        <v>1241</v>
      </c>
      <c r="C562" s="118" t="s">
        <v>1340</v>
      </c>
      <c r="D562" s="112" t="s">
        <v>1274</v>
      </c>
      <c r="E562" s="67">
        <v>300</v>
      </c>
      <c r="F562" s="121">
        <v>0</v>
      </c>
      <c r="G562" s="121">
        <v>300</v>
      </c>
    </row>
    <row r="563" spans="1:7">
      <c r="A563" s="67" t="s">
        <v>1212</v>
      </c>
      <c r="B563" s="119" t="s">
        <v>1242</v>
      </c>
      <c r="C563" s="118" t="s">
        <v>1341</v>
      </c>
      <c r="D563" s="112" t="s">
        <v>1269</v>
      </c>
      <c r="E563" s="67">
        <v>6000</v>
      </c>
      <c r="F563" s="121">
        <v>0</v>
      </c>
      <c r="G563" s="121">
        <v>6000</v>
      </c>
    </row>
    <row r="564" spans="1:7">
      <c r="A564" s="67" t="s">
        <v>1213</v>
      </c>
      <c r="B564" s="119" t="s">
        <v>560</v>
      </c>
      <c r="C564" s="118" t="s">
        <v>1342</v>
      </c>
      <c r="D564" s="112" t="s">
        <v>1269</v>
      </c>
      <c r="E564" s="67">
        <v>2000</v>
      </c>
      <c r="F564" s="121">
        <v>0</v>
      </c>
      <c r="G564" s="121">
        <v>2000</v>
      </c>
    </row>
    <row r="565" spans="1:7">
      <c r="A565" s="67" t="s">
        <v>1214</v>
      </c>
      <c r="B565" s="119" t="s">
        <v>1243</v>
      </c>
      <c r="C565" s="118" t="s">
        <v>1343</v>
      </c>
      <c r="D565" s="112" t="s">
        <v>1275</v>
      </c>
      <c r="E565" s="67">
        <v>4900</v>
      </c>
      <c r="F565" s="121">
        <v>0</v>
      </c>
      <c r="G565" s="121">
        <v>4900</v>
      </c>
    </row>
    <row r="566" spans="1:7">
      <c r="A566" s="67" t="s">
        <v>1215</v>
      </c>
      <c r="B566" s="119" t="s">
        <v>1243</v>
      </c>
      <c r="C566" s="118" t="s">
        <v>1344</v>
      </c>
      <c r="D566" s="112" t="s">
        <v>1273</v>
      </c>
      <c r="E566" s="67">
        <v>35760</v>
      </c>
      <c r="F566" s="121">
        <v>0</v>
      </c>
      <c r="G566" s="121">
        <v>35760</v>
      </c>
    </row>
    <row r="567" spans="1:7">
      <c r="A567" s="67" t="s">
        <v>1216</v>
      </c>
      <c r="B567" s="119" t="s">
        <v>1243</v>
      </c>
      <c r="C567" s="118" t="s">
        <v>1345</v>
      </c>
      <c r="D567" s="112" t="s">
        <v>1273</v>
      </c>
      <c r="E567" s="67">
        <v>56430</v>
      </c>
      <c r="F567" s="121">
        <v>0</v>
      </c>
      <c r="G567" s="121">
        <v>56430</v>
      </c>
    </row>
    <row r="568" spans="1:7">
      <c r="A568" s="67" t="s">
        <v>1217</v>
      </c>
      <c r="B568" s="119" t="s">
        <v>1243</v>
      </c>
      <c r="C568" s="118" t="s">
        <v>1346</v>
      </c>
      <c r="D568" s="112" t="s">
        <v>1273</v>
      </c>
      <c r="E568" s="67">
        <v>24434</v>
      </c>
      <c r="F568" s="121">
        <v>0</v>
      </c>
      <c r="G568" s="121">
        <v>24434</v>
      </c>
    </row>
    <row r="569" spans="1:7">
      <c r="A569" s="67" t="s">
        <v>1218</v>
      </c>
      <c r="B569" s="119" t="s">
        <v>1242</v>
      </c>
      <c r="C569" s="118" t="s">
        <v>1347</v>
      </c>
      <c r="D569" s="112" t="s">
        <v>1269</v>
      </c>
      <c r="E569" s="67">
        <v>6000</v>
      </c>
      <c r="F569" s="121">
        <v>0</v>
      </c>
      <c r="G569" s="121">
        <v>6000</v>
      </c>
    </row>
    <row r="570" spans="1:7">
      <c r="A570" s="67" t="s">
        <v>1219</v>
      </c>
      <c r="B570" s="119" t="s">
        <v>1241</v>
      </c>
      <c r="C570" s="118" t="s">
        <v>1348</v>
      </c>
      <c r="D570" s="112" t="s">
        <v>1247</v>
      </c>
      <c r="E570" s="67">
        <v>1400</v>
      </c>
      <c r="F570" s="121">
        <v>0</v>
      </c>
      <c r="G570" s="121">
        <v>1400</v>
      </c>
    </row>
    <row r="571" spans="1:7">
      <c r="A571" s="67" t="s">
        <v>1220</v>
      </c>
      <c r="B571" s="119" t="s">
        <v>560</v>
      </c>
      <c r="C571" s="118" t="s">
        <v>1349</v>
      </c>
      <c r="D571" s="112" t="s">
        <v>1269</v>
      </c>
      <c r="E571" s="67">
        <v>3600</v>
      </c>
      <c r="F571" s="121">
        <v>0</v>
      </c>
      <c r="G571" s="121">
        <v>3600</v>
      </c>
    </row>
    <row r="572" spans="1:7">
      <c r="A572" s="67" t="s">
        <v>1221</v>
      </c>
      <c r="B572" s="119" t="s">
        <v>1243</v>
      </c>
      <c r="C572" s="118" t="s">
        <v>1350</v>
      </c>
      <c r="D572" s="112" t="s">
        <v>1273</v>
      </c>
      <c r="E572" s="67">
        <v>15554</v>
      </c>
      <c r="F572" s="121">
        <v>0</v>
      </c>
      <c r="G572" s="121">
        <v>15554</v>
      </c>
    </row>
    <row r="573" spans="1:7">
      <c r="A573" s="67" t="s">
        <v>1222</v>
      </c>
      <c r="B573" s="119" t="s">
        <v>1245</v>
      </c>
      <c r="C573" s="118" t="s">
        <v>1351</v>
      </c>
      <c r="D573" s="112" t="s">
        <v>1273</v>
      </c>
      <c r="E573" s="67">
        <v>6000</v>
      </c>
      <c r="F573" s="121">
        <v>0</v>
      </c>
      <c r="G573" s="121">
        <v>6000</v>
      </c>
    </row>
    <row r="574" spans="1:7">
      <c r="A574" s="67" t="s">
        <v>1223</v>
      </c>
      <c r="B574" s="119" t="s">
        <v>1241</v>
      </c>
      <c r="C574" s="118" t="s">
        <v>1352</v>
      </c>
      <c r="D574" s="112" t="s">
        <v>1247</v>
      </c>
      <c r="E574" s="67">
        <v>1400</v>
      </c>
      <c r="F574" s="121">
        <v>0</v>
      </c>
      <c r="G574" s="121">
        <v>1400</v>
      </c>
    </row>
    <row r="575" spans="1:7">
      <c r="A575" s="67" t="s">
        <v>1224</v>
      </c>
      <c r="B575" s="119" t="s">
        <v>1243</v>
      </c>
      <c r="C575" s="118" t="s">
        <v>1353</v>
      </c>
      <c r="D575" s="112" t="s">
        <v>1250</v>
      </c>
      <c r="E575" s="67">
        <v>8000</v>
      </c>
      <c r="F575" s="121">
        <v>0</v>
      </c>
      <c r="G575" s="121">
        <v>8000</v>
      </c>
    </row>
    <row r="576" spans="1:7">
      <c r="A576" s="67" t="s">
        <v>1225</v>
      </c>
      <c r="B576" s="119" t="s">
        <v>1243</v>
      </c>
      <c r="C576" s="118" t="s">
        <v>1354</v>
      </c>
      <c r="D576" s="112" t="s">
        <v>1276</v>
      </c>
      <c r="E576" s="67">
        <v>8000</v>
      </c>
      <c r="F576" s="121">
        <v>0</v>
      </c>
      <c r="G576" s="121">
        <v>8000</v>
      </c>
    </row>
    <row r="577" spans="1:7">
      <c r="A577" s="67" t="s">
        <v>1226</v>
      </c>
      <c r="B577" s="119" t="s">
        <v>1241</v>
      </c>
      <c r="C577" s="118" t="s">
        <v>1355</v>
      </c>
      <c r="D577" s="112" t="s">
        <v>1247</v>
      </c>
      <c r="E577" s="67">
        <v>1400</v>
      </c>
      <c r="F577" s="121">
        <v>0</v>
      </c>
      <c r="G577" s="121">
        <v>1400</v>
      </c>
    </row>
    <row r="578" spans="1:7">
      <c r="A578" s="67" t="s">
        <v>1227</v>
      </c>
      <c r="B578" s="119" t="s">
        <v>1243</v>
      </c>
      <c r="C578" s="118" t="s">
        <v>1356</v>
      </c>
      <c r="D578" s="112" t="s">
        <v>1276</v>
      </c>
      <c r="E578" s="67">
        <v>18000</v>
      </c>
      <c r="F578" s="121">
        <v>0</v>
      </c>
      <c r="G578" s="121">
        <v>18000</v>
      </c>
    </row>
    <row r="579" spans="1:7">
      <c r="A579" s="67" t="s">
        <v>1228</v>
      </c>
      <c r="B579" s="119" t="s">
        <v>1243</v>
      </c>
      <c r="C579" s="118" t="s">
        <v>1357</v>
      </c>
      <c r="D579" s="112" t="s">
        <v>1276</v>
      </c>
      <c r="E579" s="67">
        <v>18000</v>
      </c>
      <c r="F579" s="121">
        <v>0</v>
      </c>
      <c r="G579" s="121">
        <v>18000</v>
      </c>
    </row>
    <row r="580" spans="1:7">
      <c r="A580" s="67" t="s">
        <v>1229</v>
      </c>
      <c r="B580" s="119" t="s">
        <v>1243</v>
      </c>
      <c r="C580" s="118" t="s">
        <v>1358</v>
      </c>
      <c r="D580" s="112" t="s">
        <v>1250</v>
      </c>
      <c r="E580" s="67">
        <v>1400</v>
      </c>
      <c r="F580" s="121">
        <v>0</v>
      </c>
      <c r="G580" s="121">
        <v>1400</v>
      </c>
    </row>
    <row r="581" spans="1:7">
      <c r="A581" s="67" t="s">
        <v>1230</v>
      </c>
      <c r="B581" s="119" t="s">
        <v>1243</v>
      </c>
      <c r="C581" s="118" t="s">
        <v>1359</v>
      </c>
      <c r="D581" s="112" t="s">
        <v>1250</v>
      </c>
      <c r="E581" s="67">
        <v>1400</v>
      </c>
      <c r="F581" s="121">
        <v>0</v>
      </c>
      <c r="G581" s="121">
        <v>1400</v>
      </c>
    </row>
    <row r="582" spans="1:7">
      <c r="A582" s="67" t="s">
        <v>1231</v>
      </c>
      <c r="B582" s="119" t="s">
        <v>1242</v>
      </c>
      <c r="C582" s="118" t="s">
        <v>1360</v>
      </c>
      <c r="D582" s="112" t="s">
        <v>1277</v>
      </c>
      <c r="E582" s="67">
        <v>3000</v>
      </c>
      <c r="F582" s="121">
        <v>0</v>
      </c>
      <c r="G582" s="121">
        <v>3000</v>
      </c>
    </row>
    <row r="583" spans="1:7">
      <c r="A583" s="67" t="s">
        <v>1232</v>
      </c>
      <c r="B583" s="119" t="s">
        <v>1242</v>
      </c>
      <c r="C583" s="118" t="s">
        <v>1361</v>
      </c>
      <c r="D583" s="112" t="s">
        <v>1278</v>
      </c>
      <c r="E583" s="67">
        <v>18000</v>
      </c>
      <c r="F583" s="121">
        <v>0</v>
      </c>
      <c r="G583" s="121">
        <v>18000</v>
      </c>
    </row>
    <row r="584" spans="1:7">
      <c r="A584" s="67" t="s">
        <v>1233</v>
      </c>
      <c r="B584" s="119" t="s">
        <v>1242</v>
      </c>
      <c r="C584" s="118" t="s">
        <v>1362</v>
      </c>
      <c r="D584" s="112" t="s">
        <v>1279</v>
      </c>
      <c r="E584" s="67">
        <v>18000</v>
      </c>
      <c r="F584" s="121">
        <v>0</v>
      </c>
      <c r="G584" s="121">
        <v>18000</v>
      </c>
    </row>
    <row r="585" spans="1:7">
      <c r="A585" s="67" t="s">
        <v>1234</v>
      </c>
      <c r="B585" s="119" t="s">
        <v>1241</v>
      </c>
      <c r="C585" s="118" t="s">
        <v>1363</v>
      </c>
      <c r="D585" s="112" t="s">
        <v>1280</v>
      </c>
      <c r="E585" s="67">
        <v>50</v>
      </c>
      <c r="F585" s="121">
        <v>0</v>
      </c>
      <c r="G585" s="121">
        <v>50</v>
      </c>
    </row>
    <row r="586" spans="1:7">
      <c r="A586" s="67" t="s">
        <v>1235</v>
      </c>
      <c r="B586" s="119" t="s">
        <v>1243</v>
      </c>
      <c r="C586" s="118" t="s">
        <v>1364</v>
      </c>
      <c r="D586" s="112" t="s">
        <v>1250</v>
      </c>
      <c r="E586" s="67">
        <v>1400</v>
      </c>
      <c r="F586" s="121">
        <v>0</v>
      </c>
      <c r="G586" s="121">
        <v>1400</v>
      </c>
    </row>
    <row r="587" spans="1:7">
      <c r="A587" s="67" t="s">
        <v>1236</v>
      </c>
      <c r="B587" s="119" t="s">
        <v>560</v>
      </c>
      <c r="C587" s="118" t="s">
        <v>1365</v>
      </c>
      <c r="D587" s="112" t="s">
        <v>1249</v>
      </c>
      <c r="E587" s="67">
        <v>5750</v>
      </c>
      <c r="F587" s="121">
        <v>0</v>
      </c>
      <c r="G587" s="121">
        <v>5750</v>
      </c>
    </row>
    <row r="588" spans="1:7">
      <c r="A588" s="67" t="s">
        <v>1237</v>
      </c>
      <c r="B588" s="119" t="s">
        <v>1243</v>
      </c>
      <c r="C588" s="118" t="s">
        <v>1366</v>
      </c>
      <c r="D588" s="112" t="s">
        <v>1276</v>
      </c>
      <c r="E588" s="67">
        <v>8000</v>
      </c>
      <c r="F588" s="121">
        <v>0</v>
      </c>
      <c r="G588" s="121">
        <v>8000</v>
      </c>
    </row>
    <row r="589" spans="1:7">
      <c r="A589" s="67" t="s">
        <v>1238</v>
      </c>
      <c r="B589" s="119" t="s">
        <v>1241</v>
      </c>
      <c r="C589" s="118" t="s">
        <v>1367</v>
      </c>
      <c r="D589" s="112" t="s">
        <v>1281</v>
      </c>
      <c r="E589" s="67">
        <v>300</v>
      </c>
      <c r="F589" s="121">
        <v>0</v>
      </c>
      <c r="G589" s="121">
        <v>300</v>
      </c>
    </row>
    <row r="590" spans="1:7">
      <c r="A590" s="67" t="s">
        <v>1239</v>
      </c>
      <c r="B590" s="119" t="s">
        <v>1243</v>
      </c>
      <c r="C590" s="118" t="s">
        <v>1368</v>
      </c>
      <c r="D590" s="112" t="s">
        <v>1247</v>
      </c>
      <c r="E590" s="67">
        <v>18000</v>
      </c>
      <c r="F590" s="121">
        <v>0</v>
      </c>
      <c r="G590" s="121">
        <v>18000</v>
      </c>
    </row>
    <row r="591" spans="1:7">
      <c r="A591" s="67" t="s">
        <v>1240</v>
      </c>
      <c r="B591" s="119" t="s">
        <v>1243</v>
      </c>
      <c r="C591" s="118" t="s">
        <v>1369</v>
      </c>
      <c r="D591" s="112" t="s">
        <v>1276</v>
      </c>
      <c r="E591" s="67">
        <v>18000</v>
      </c>
      <c r="F591" s="121">
        <v>0</v>
      </c>
      <c r="G591" s="121">
        <v>18000</v>
      </c>
    </row>
  </sheetData>
  <sheetProtection algorithmName="SHA-512" hashValue="LkrExnVytZPEo15lEeJXL/fFku7ugRFwTWm1YPa86niRrPWyqApTAnLV8i1UJwr6EovHgty1MFhwEilIJVMnPg==" saltValue="ISbWdhqiYe+CvxrCxWBlw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5507F-22AD-4EEE-AE3A-D8A6A3E93E5B}">
  <dimension ref="A1:A16"/>
  <sheetViews>
    <sheetView zoomScale="75" zoomScaleNormal="75" workbookViewId="0">
      <selection activeCell="A11" sqref="A11"/>
    </sheetView>
  </sheetViews>
  <sheetFormatPr defaultColWidth="8.7109375" defaultRowHeight="15"/>
  <cols>
    <col min="1" max="1" width="125" style="265" bestFit="1" customWidth="1"/>
    <col min="2" max="16384" width="8.7109375" style="265"/>
  </cols>
  <sheetData>
    <row r="1" spans="1:1">
      <c r="A1" s="176" t="s">
        <v>1430</v>
      </c>
    </row>
    <row r="2" spans="1:1">
      <c r="A2" s="160" t="s">
        <v>54</v>
      </c>
    </row>
    <row r="3" spans="1:1">
      <c r="A3" s="160" t="s">
        <v>1</v>
      </c>
    </row>
    <row r="4" spans="1:1">
      <c r="A4" s="88" t="s">
        <v>1378</v>
      </c>
    </row>
    <row r="5" spans="1:1">
      <c r="A5" s="88" t="s">
        <v>1379</v>
      </c>
    </row>
    <row r="6" spans="1:1">
      <c r="A6" s="160" t="s">
        <v>2</v>
      </c>
    </row>
    <row r="7" spans="1:1">
      <c r="A7" s="160" t="s">
        <v>3</v>
      </c>
    </row>
    <row r="8" spans="1:1">
      <c r="A8" s="160" t="s">
        <v>4</v>
      </c>
    </row>
    <row r="9" spans="1:1">
      <c r="A9" s="160" t="s">
        <v>1380</v>
      </c>
    </row>
    <row r="10" spans="1:1">
      <c r="A10" s="160" t="s">
        <v>1381</v>
      </c>
    </row>
    <row r="11" spans="1:1">
      <c r="A11" s="160" t="s">
        <v>1382</v>
      </c>
    </row>
    <row r="12" spans="1:1">
      <c r="A12" s="160" t="s">
        <v>9</v>
      </c>
    </row>
    <row r="13" spans="1:1">
      <c r="A13" s="88" t="s">
        <v>1383</v>
      </c>
    </row>
    <row r="14" spans="1:1">
      <c r="A14" s="160" t="s">
        <v>5</v>
      </c>
    </row>
    <row r="15" spans="1:1">
      <c r="A15" s="160" t="s">
        <v>6</v>
      </c>
    </row>
    <row r="16" spans="1:1">
      <c r="A16" s="161" t="s">
        <v>1384</v>
      </c>
    </row>
  </sheetData>
  <sheetProtection algorithmName="SHA-512" hashValue="wI3Zqd1Z2eZkXXRf8/4UHGyaT9KnWSSuL4DDvor/recEswNF3rXuEZDEa566R0S8f+KQWIYvktb50Kb25tGrTQ==" saltValue="TOnaUYhJcfX9g57fFYYFd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 and Totals</vt:lpstr>
      <vt:lpstr>Table 1 - Service Center Menu</vt:lpstr>
      <vt:lpstr>Table 2 - Full-Time Personnel</vt:lpstr>
      <vt:lpstr>Table 3 - Part-Time Personnel</vt:lpstr>
      <vt:lpstr>Table 4 - Other Requests</vt:lpstr>
      <vt:lpstr>Reference Table 1</vt:lpstr>
      <vt:lpstr>Reference Table 2</vt:lpstr>
      <vt:lpstr>'Table 1 - Service Center Menu'!_Hlk60857565</vt:lpstr>
      <vt:lpstr>'Table 1 - Service Center Menu'!Print_Area</vt:lpstr>
      <vt:lpstr>'Table 2 - Full-Time Personnel'!Print_Area</vt:lpstr>
      <vt:lpstr>'Table 3 - Part-Time Personnel'!Print_Area</vt:lpstr>
      <vt:lpstr>'Table 4 - Other Requests'!Print_Area</vt:lpstr>
      <vt:lpstr>'Table 1 - Service Center Menu'!Print_Titles</vt:lpstr>
      <vt:lpstr>'Table 2 - Full-Time Personnel'!Print_Titles</vt:lpstr>
      <vt:lpstr>'Table 3 - Part-Time Personnel'!Print_Titles</vt:lpstr>
      <vt:lpstr>'Table 4 - Other Requests'!Print_Titles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Sara</dc:creator>
  <cp:lastModifiedBy>Lori Creason</cp:lastModifiedBy>
  <cp:lastPrinted>2020-09-08T13:34:24Z</cp:lastPrinted>
  <dcterms:created xsi:type="dcterms:W3CDTF">2020-09-08T12:38:45Z</dcterms:created>
  <dcterms:modified xsi:type="dcterms:W3CDTF">2021-09-08T15:04:56Z</dcterms:modified>
</cp:coreProperties>
</file>